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EADA206-1C99-44E5-A8D6-8BF90D6B5B04}" xr6:coauthVersionLast="46" xr6:coauthVersionMax="46" xr10:uidLastSave="{00000000-0000-0000-0000-000000000000}"/>
  <bookViews>
    <workbookView xWindow="-120" yWindow="-120" windowWidth="29040" windowHeight="15840" tabRatio="606" xr2:uid="{00000000-000D-0000-FFFF-FFFF00000000}"/>
  </bookViews>
  <sheets>
    <sheet name="DRGL RE13" sheetId="3" r:id="rId1"/>
  </sheets>
  <definedNames>
    <definedName name="_xlnm.Print_Titles" localSheetId="0">'DRGL RE13'!$B:$C</definedName>
  </definedNames>
  <calcPr calcId="191029"/>
</workbook>
</file>

<file path=xl/calcChain.xml><?xml version="1.0" encoding="utf-8"?>
<calcChain xmlns="http://schemas.openxmlformats.org/spreadsheetml/2006/main">
  <c r="I29" i="3" l="1"/>
  <c r="I30" i="3" s="1"/>
  <c r="I31" i="3" s="1"/>
  <c r="I32" i="3" s="1"/>
  <c r="I33" i="3" s="1"/>
  <c r="I34" i="3" s="1"/>
  <c r="I35" i="3" s="1"/>
  <c r="I36" i="3" s="1"/>
  <c r="I37" i="3" s="1"/>
  <c r="I38" i="3" l="1"/>
  <c r="I39" i="3" s="1"/>
  <c r="I40" i="3" s="1"/>
  <c r="I41" i="3" s="1"/>
  <c r="I42" i="3" s="1"/>
  <c r="I43" i="3"/>
  <c r="I44" i="3" s="1"/>
  <c r="I45" i="3" s="1"/>
  <c r="I46" i="3" s="1"/>
  <c r="Q7" i="3" l="1"/>
  <c r="Q8" i="3" s="1"/>
  <c r="Q9" i="3" s="1"/>
  <c r="Q10" i="3" s="1"/>
  <c r="Q11" i="3" s="1"/>
  <c r="E7" i="3"/>
  <c r="E8" i="3" s="1"/>
  <c r="E9" i="3" s="1"/>
  <c r="E10" i="3" s="1"/>
  <c r="E11" i="3" s="1"/>
  <c r="F7" i="3"/>
  <c r="F8" i="3" s="1"/>
  <c r="F9" i="3" s="1"/>
  <c r="F10" i="3" s="1"/>
  <c r="F11" i="3" s="1"/>
  <c r="G7" i="3"/>
  <c r="H7" i="3"/>
  <c r="H8" i="3" s="1"/>
  <c r="H9" i="3" s="1"/>
  <c r="H10" i="3" s="1"/>
  <c r="H11" i="3" s="1"/>
  <c r="J7" i="3"/>
  <c r="J8" i="3" s="1"/>
  <c r="J9" i="3" s="1"/>
  <c r="J10" i="3" s="1"/>
  <c r="J11" i="3" s="1"/>
  <c r="K7" i="3"/>
  <c r="K8" i="3" s="1"/>
  <c r="K9" i="3" s="1"/>
  <c r="K10" i="3" s="1"/>
  <c r="K11" i="3" s="1"/>
  <c r="L7" i="3"/>
  <c r="M7" i="3"/>
  <c r="M8" i="3" s="1"/>
  <c r="M9" i="3" s="1"/>
  <c r="M10" i="3" s="1"/>
  <c r="M11" i="3" s="1"/>
  <c r="N7" i="3"/>
  <c r="N8" i="3" s="1"/>
  <c r="N9" i="3" s="1"/>
  <c r="N10" i="3" s="1"/>
  <c r="N11" i="3" s="1"/>
  <c r="O7" i="3"/>
  <c r="O8" i="3" s="1"/>
  <c r="O9" i="3" s="1"/>
  <c r="O10" i="3" s="1"/>
  <c r="O11" i="3" s="1"/>
  <c r="P7" i="3"/>
  <c r="G8" i="3"/>
  <c r="G9" i="3" s="1"/>
  <c r="G10" i="3" s="1"/>
  <c r="G11" i="3" s="1"/>
  <c r="L8" i="3"/>
  <c r="L9" i="3" s="1"/>
  <c r="L10" i="3" s="1"/>
  <c r="L11" i="3" s="1"/>
  <c r="P8" i="3"/>
  <c r="P9" i="3" s="1"/>
  <c r="P10" i="3" s="1"/>
  <c r="P11" i="3" s="1"/>
  <c r="D7" i="3"/>
  <c r="D8" i="3" s="1"/>
  <c r="D9" i="3" s="1"/>
  <c r="D10" i="3" s="1"/>
  <c r="D11" i="3" s="1"/>
  <c r="D12" i="3" s="1"/>
  <c r="K29" i="3" l="1"/>
  <c r="K30" i="3" s="1"/>
  <c r="K31" i="3" s="1"/>
  <c r="K32" i="3" s="1"/>
  <c r="K33" i="3" s="1"/>
  <c r="K34" i="3" s="1"/>
  <c r="K35" i="3" s="1"/>
  <c r="K36" i="3" s="1"/>
  <c r="K37" i="3" s="1"/>
  <c r="L29" i="3"/>
  <c r="L30" i="3" s="1"/>
  <c r="L31" i="3" s="1"/>
  <c r="L32" i="3" s="1"/>
  <c r="L33" i="3" s="1"/>
  <c r="L34" i="3" s="1"/>
  <c r="L35" i="3" s="1"/>
  <c r="L36" i="3" s="1"/>
  <c r="L37" i="3" s="1"/>
  <c r="M29" i="3"/>
  <c r="M30" i="3" s="1"/>
  <c r="M31" i="3" s="1"/>
  <c r="M32" i="3" s="1"/>
  <c r="M33" i="3" s="1"/>
  <c r="M34" i="3" s="1"/>
  <c r="M35" i="3" s="1"/>
  <c r="M36" i="3" s="1"/>
  <c r="M37" i="3" s="1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G38" i="3" s="1"/>
  <c r="G39" i="3" s="1"/>
  <c r="G40" i="3" s="1"/>
  <c r="G41" i="3" s="1"/>
  <c r="G42" i="3" s="1"/>
  <c r="H37" i="3"/>
  <c r="H38" i="3" s="1"/>
  <c r="H39" i="3" s="1"/>
  <c r="H40" i="3" s="1"/>
  <c r="H41" i="3" s="1"/>
  <c r="H42" i="3" s="1"/>
  <c r="G43" i="3"/>
  <c r="H43" i="3"/>
  <c r="G44" i="3"/>
  <c r="H44" i="3"/>
  <c r="G45" i="3"/>
  <c r="H45" i="3"/>
  <c r="G46" i="3"/>
  <c r="H46" i="3"/>
  <c r="F29" i="3"/>
  <c r="F30" i="3" s="1"/>
  <c r="E34" i="3"/>
  <c r="D34" i="3"/>
  <c r="D35" i="3" s="1"/>
  <c r="D36" i="3" s="1"/>
  <c r="D37" i="3" s="1"/>
  <c r="D13" i="3"/>
  <c r="D14" i="3" s="1"/>
  <c r="F4" i="3"/>
  <c r="F5" i="3" s="1"/>
  <c r="K12" i="3"/>
  <c r="K13" i="3" s="1"/>
  <c r="K14" i="3" s="1"/>
  <c r="L12" i="3"/>
  <c r="L13" i="3" s="1"/>
  <c r="L14" i="3" s="1"/>
  <c r="M12" i="3"/>
  <c r="M13" i="3" s="1"/>
  <c r="M14" i="3" s="1"/>
  <c r="N12" i="3"/>
  <c r="N13" i="3" s="1"/>
  <c r="N14" i="3" s="1"/>
  <c r="O12" i="3"/>
  <c r="O13" i="3" s="1"/>
  <c r="O14" i="3" s="1"/>
  <c r="P12" i="3"/>
  <c r="P13" i="3" s="1"/>
  <c r="P14" i="3" s="1"/>
  <c r="J12" i="3"/>
  <c r="H12" i="3"/>
  <c r="Q12" i="3"/>
  <c r="E12" i="3"/>
  <c r="F12" i="3"/>
  <c r="G12" i="3"/>
  <c r="Q4" i="3"/>
  <c r="Q5" i="3" s="1"/>
  <c r="P4" i="3"/>
  <c r="P5" i="3" s="1"/>
  <c r="O4" i="3"/>
  <c r="O5" i="3" s="1"/>
  <c r="N4" i="3"/>
  <c r="N5" i="3" s="1"/>
  <c r="M4" i="3"/>
  <c r="M5" i="3" s="1"/>
  <c r="L4" i="3"/>
  <c r="L5" i="3" s="1"/>
  <c r="K4" i="3"/>
  <c r="K5" i="3" s="1"/>
  <c r="J4" i="3"/>
  <c r="J5" i="3" s="1"/>
  <c r="H4" i="3"/>
  <c r="H5" i="3" s="1"/>
  <c r="G4" i="3"/>
  <c r="G5" i="3" s="1"/>
  <c r="D38" i="3" l="1"/>
  <c r="D39" i="3" s="1"/>
  <c r="D40" i="3" s="1"/>
  <c r="D41" i="3" s="1"/>
  <c r="D42" i="3" s="1"/>
  <c r="D43" i="3" s="1"/>
  <c r="D44" i="3" s="1"/>
  <c r="D45" i="3" s="1"/>
  <c r="D46" i="3" s="1"/>
  <c r="M43" i="3"/>
  <c r="M44" i="3" s="1"/>
  <c r="M45" i="3" s="1"/>
  <c r="M46" i="3" s="1"/>
  <c r="M38" i="3"/>
  <c r="M39" i="3" s="1"/>
  <c r="M40" i="3" s="1"/>
  <c r="M41" i="3" s="1"/>
  <c r="M42" i="3" s="1"/>
  <c r="K43" i="3"/>
  <c r="K44" i="3" s="1"/>
  <c r="K45" i="3" s="1"/>
  <c r="K46" i="3" s="1"/>
  <c r="K38" i="3"/>
  <c r="K39" i="3" s="1"/>
  <c r="K40" i="3" s="1"/>
  <c r="K41" i="3" s="1"/>
  <c r="K42" i="3" s="1"/>
  <c r="L43" i="3"/>
  <c r="L44" i="3" s="1"/>
  <c r="L45" i="3" s="1"/>
  <c r="L46" i="3" s="1"/>
  <c r="L38" i="3"/>
  <c r="L39" i="3" s="1"/>
  <c r="L40" i="3" s="1"/>
  <c r="L41" i="3" s="1"/>
  <c r="L42" i="3" s="1"/>
  <c r="E35" i="3"/>
  <c r="E36" i="3" s="1"/>
  <c r="E37" i="3" s="1"/>
  <c r="F31" i="3"/>
  <c r="F32" i="3" s="1"/>
  <c r="D16" i="3"/>
  <c r="D17" i="3" s="1"/>
  <c r="D18" i="3" s="1"/>
  <c r="D19" i="3" s="1"/>
  <c r="D20" i="3" s="1"/>
  <c r="D21" i="3" s="1"/>
  <c r="D15" i="3"/>
  <c r="P16" i="3"/>
  <c r="P15" i="3"/>
  <c r="N15" i="3"/>
  <c r="N16" i="3"/>
  <c r="L16" i="3"/>
  <c r="L15" i="3"/>
  <c r="O15" i="3"/>
  <c r="O16" i="3"/>
  <c r="M15" i="3"/>
  <c r="M16" i="3"/>
  <c r="K15" i="3"/>
  <c r="K16" i="3"/>
  <c r="K17" i="3" s="1"/>
  <c r="K18" i="3" s="1"/>
  <c r="K19" i="3" s="1"/>
  <c r="N34" i="3"/>
  <c r="N35" i="3" s="1"/>
  <c r="N36" i="3" s="1"/>
  <c r="N37" i="3" s="1"/>
  <c r="O34" i="3"/>
  <c r="O35" i="3" s="1"/>
  <c r="O36" i="3" s="1"/>
  <c r="O37" i="3" s="1"/>
  <c r="P34" i="3"/>
  <c r="P35" i="3" s="1"/>
  <c r="P36" i="3" s="1"/>
  <c r="P37" i="3" s="1"/>
  <c r="P43" i="3" l="1"/>
  <c r="P38" i="3"/>
  <c r="P39" i="3" s="1"/>
  <c r="P40" i="3" s="1"/>
  <c r="P41" i="3" s="1"/>
  <c r="P42" i="3" s="1"/>
  <c r="O43" i="3"/>
  <c r="O44" i="3" s="1"/>
  <c r="O45" i="3" s="1"/>
  <c r="O46" i="3" s="1"/>
  <c r="O38" i="3"/>
  <c r="O39" i="3" s="1"/>
  <c r="O40" i="3" s="1"/>
  <c r="O41" i="3" s="1"/>
  <c r="O42" i="3" s="1"/>
  <c r="N43" i="3"/>
  <c r="N44" i="3" s="1"/>
  <c r="N45" i="3" s="1"/>
  <c r="N46" i="3" s="1"/>
  <c r="N38" i="3"/>
  <c r="N39" i="3" s="1"/>
  <c r="N40" i="3" s="1"/>
  <c r="N41" i="3" s="1"/>
  <c r="N42" i="3" s="1"/>
  <c r="E43" i="3"/>
  <c r="E44" i="3" s="1"/>
  <c r="E45" i="3" s="1"/>
  <c r="E46" i="3" s="1"/>
  <c r="E38" i="3"/>
  <c r="E39" i="3" s="1"/>
  <c r="E40" i="3" s="1"/>
  <c r="E41" i="3" s="1"/>
  <c r="E42" i="3" s="1"/>
  <c r="F33" i="3"/>
  <c r="F34" i="3" s="1"/>
  <c r="F35" i="3" l="1"/>
  <c r="F36" i="3" s="1"/>
  <c r="F37" i="3" s="1"/>
  <c r="F38" i="3" s="1"/>
  <c r="F39" i="3" s="1"/>
  <c r="F40" i="3" s="1"/>
  <c r="F41" i="3" s="1"/>
  <c r="F42" i="3" s="1"/>
  <c r="Q13" i="3"/>
  <c r="Q14" i="3" s="1"/>
  <c r="Q15" i="3" s="1"/>
  <c r="E13" i="3"/>
  <c r="F43" i="3" l="1"/>
  <c r="F44" i="3" s="1"/>
  <c r="F45" i="3" s="1"/>
  <c r="F46" i="3" s="1"/>
  <c r="E14" i="3"/>
  <c r="Q16" i="3"/>
  <c r="E15" i="3" l="1"/>
  <c r="E16" i="3"/>
  <c r="E17" i="3" l="1"/>
  <c r="E18" i="3" s="1"/>
  <c r="E19" i="3" s="1"/>
  <c r="J13" i="3"/>
  <c r="J14" i="3" s="1"/>
  <c r="G13" i="3"/>
  <c r="G14" i="3" s="1"/>
  <c r="F13" i="3"/>
  <c r="F14" i="3" s="1"/>
  <c r="H13" i="3"/>
  <c r="H14" i="3" s="1"/>
  <c r="J15" i="3" l="1"/>
  <c r="J16" i="3"/>
  <c r="J17" i="3" s="1"/>
  <c r="J18" i="3" s="1"/>
  <c r="J19" i="3" s="1"/>
  <c r="J20" i="3" s="1"/>
  <c r="J21" i="3" s="1"/>
  <c r="F15" i="3"/>
  <c r="F16" i="3"/>
  <c r="F17" i="3" s="1"/>
  <c r="F18" i="3" s="1"/>
  <c r="F19" i="3" s="1"/>
  <c r="F20" i="3" s="1"/>
  <c r="F21" i="3" s="1"/>
  <c r="H15" i="3"/>
  <c r="H16" i="3"/>
  <c r="H17" i="3" s="1"/>
  <c r="H18" i="3" s="1"/>
  <c r="H19" i="3" s="1"/>
  <c r="H20" i="3" s="1"/>
  <c r="H21" i="3" s="1"/>
  <c r="G16" i="3"/>
  <c r="G17" i="3" s="1"/>
  <c r="G18" i="3" s="1"/>
  <c r="G19" i="3" s="1"/>
  <c r="G20" i="3" s="1"/>
  <c r="G21" i="3" s="1"/>
  <c r="G15" i="3"/>
  <c r="E20" i="3" l="1"/>
  <c r="E21" i="3" s="1"/>
</calcChain>
</file>

<file path=xl/sharedStrings.xml><?xml version="1.0" encoding="utf-8"?>
<sst xmlns="http://schemas.openxmlformats.org/spreadsheetml/2006/main" count="106" uniqueCount="33">
  <si>
    <t>Maas-Wupper-Express</t>
  </si>
  <si>
    <t xml:space="preserve">Kaldenkirchen </t>
  </si>
  <si>
    <t xml:space="preserve">Breyell </t>
  </si>
  <si>
    <t xml:space="preserve">Boisheim </t>
  </si>
  <si>
    <t xml:space="preserve">Dülken </t>
  </si>
  <si>
    <t>Wuppertal Hbf</t>
  </si>
  <si>
    <t>km</t>
  </si>
  <si>
    <t>RE13</t>
  </si>
  <si>
    <t>Helmond</t>
  </si>
  <si>
    <t>Düsseldorf-Bilk</t>
  </si>
  <si>
    <t>Hamm - Hagen - Wuppertal - Düsseldorf - Mönchengladbach - Venlo - Eindhoven</t>
  </si>
  <si>
    <t xml:space="preserve">Eindhoven - Venlo - Mönchengladbach - Düsseldorf - Wuppertal - Hagen - Hamm </t>
  </si>
  <si>
    <t>Eindhoven Centraal</t>
  </si>
  <si>
    <t>I</t>
  </si>
  <si>
    <t>V</t>
  </si>
  <si>
    <t>D</t>
  </si>
  <si>
    <t>A</t>
  </si>
  <si>
    <t xml:space="preserve">Mönchengladbach Hbf </t>
  </si>
  <si>
    <t xml:space="preserve">Neuss Hbf </t>
  </si>
  <si>
    <t xml:space="preserve">Düsseldorf Hbf </t>
  </si>
  <si>
    <t>Hagen Hbf</t>
  </si>
  <si>
    <t xml:space="preserve">Hagen Hbf </t>
  </si>
  <si>
    <t xml:space="preserve">Hamm (Westf) Hbf </t>
  </si>
  <si>
    <t xml:space="preserve">Venlo </t>
  </si>
  <si>
    <t>E</t>
  </si>
  <si>
    <t>U</t>
  </si>
  <si>
    <t>R</t>
  </si>
  <si>
    <t>v</t>
  </si>
  <si>
    <t>Düsseldorf Hbf</t>
  </si>
  <si>
    <t xml:space="preserve">Viersen </t>
  </si>
  <si>
    <t>STATION</t>
  </si>
  <si>
    <t>A=Trein rijdt dagelijks tussen Eindhoven Centraal en Venlo en rijdt in het weekend door naar Düsseldorf Hbf</t>
  </si>
  <si>
    <t>T/M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</si>
</sst>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7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20" fontId="3" fillId="0" borderId="0" xfId="0" applyNumberFormat="1" applyFont="1" applyFill="1"/>
    <xf numFmtId="0" fontId="3" fillId="0" borderId="2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3" xfId="0" applyFont="1" applyFill="1" applyBorder="1"/>
    <xf numFmtId="20" fontId="1" fillId="0" borderId="3" xfId="0" applyNumberFormat="1" applyFont="1" applyFill="1" applyBorder="1" applyAlignment="1">
      <alignment horizontal="center" vertical="center"/>
    </xf>
    <xf numFmtId="20" fontId="7" fillId="0" borderId="3" xfId="0" applyNumberFormat="1" applyFont="1" applyFill="1" applyBorder="1" applyAlignment="1">
      <alignment vertical="center"/>
    </xf>
    <xf numFmtId="20" fontId="1" fillId="0" borderId="1" xfId="0" applyNumberFormat="1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vertical="center"/>
    </xf>
    <xf numFmtId="20" fontId="1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/>
    <xf numFmtId="0" fontId="3" fillId="0" borderId="4" xfId="0" applyFont="1" applyFill="1" applyBorder="1" applyAlignment="1">
      <alignment horizontal="left"/>
    </xf>
    <xf numFmtId="20" fontId="2" fillId="0" borderId="4" xfId="0" applyNumberFormat="1" applyFont="1" applyFill="1" applyBorder="1" applyAlignment="1">
      <alignment horizontal="center"/>
    </xf>
    <xf numFmtId="20" fontId="1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20" fontId="1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20" fontId="1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164" fontId="11" fillId="0" borderId="0" xfId="0" applyNumberFormat="1" applyFont="1" applyFill="1"/>
    <xf numFmtId="20" fontId="1" fillId="0" borderId="6" xfId="0" applyNumberFormat="1" applyFont="1" applyFill="1" applyBorder="1" applyAlignment="1">
      <alignment horizontal="center"/>
    </xf>
    <xf numFmtId="20" fontId="1" fillId="0" borderId="7" xfId="0" applyNumberFormat="1" applyFont="1" applyFill="1" applyBorder="1" applyAlignment="1">
      <alignment horizontal="center"/>
    </xf>
    <xf numFmtId="20" fontId="1" fillId="0" borderId="8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0" fontId="1" fillId="0" borderId="5" xfId="0" applyNumberFormat="1" applyFont="1" applyFill="1" applyBorder="1" applyAlignment="1">
      <alignment horizontal="center" vertical="center"/>
    </xf>
    <xf numFmtId="20" fontId="1" fillId="0" borderId="9" xfId="0" applyNumberFormat="1" applyFont="1" applyFill="1" applyBorder="1" applyAlignment="1">
      <alignment horizontal="center" vertical="center"/>
    </xf>
    <xf numFmtId="20" fontId="1" fillId="0" borderId="8" xfId="0" applyNumberFormat="1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/>
    </xf>
    <xf numFmtId="20" fontId="7" fillId="0" borderId="4" xfId="0" applyNumberFormat="1" applyFont="1" applyFill="1" applyBorder="1" applyAlignment="1">
      <alignment vertical="center"/>
    </xf>
    <xf numFmtId="20" fontId="6" fillId="0" borderId="3" xfId="0" applyNumberFormat="1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20" fontId="6" fillId="0" borderId="4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3" fillId="0" borderId="3" xfId="0" applyFont="1" applyFill="1" applyBorder="1" applyAlignment="1">
      <alignment horizontal="center"/>
    </xf>
    <xf numFmtId="20" fontId="3" fillId="0" borderId="4" xfId="0" applyNumberFormat="1" applyFont="1" applyFill="1" applyBorder="1"/>
    <xf numFmtId="20" fontId="1" fillId="0" borderId="9" xfId="0" applyNumberFormat="1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0" fontId="3" fillId="0" borderId="1" xfId="0" applyFont="1" applyBorder="1"/>
    <xf numFmtId="20" fontId="1" fillId="0" borderId="6" xfId="0" applyNumberFormat="1" applyFont="1" applyFill="1" applyBorder="1" applyAlignment="1">
      <alignment horizontal="center" vertical="center"/>
    </xf>
    <xf numFmtId="20" fontId="1" fillId="0" borderId="7" xfId="0" applyNumberFormat="1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11" xfId="0" applyFont="1" applyFill="1" applyBorder="1"/>
    <xf numFmtId="0" fontId="4" fillId="3" borderId="3" xfId="0" applyFont="1" applyFill="1" applyBorder="1"/>
    <xf numFmtId="0" fontId="2" fillId="3" borderId="3" xfId="0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14" fillId="0" borderId="2" xfId="0" applyFont="1" applyFill="1" applyBorder="1" applyAlignment="1">
      <alignment horizontal="center"/>
    </xf>
    <xf numFmtId="0" fontId="4" fillId="0" borderId="2" xfId="0" applyFont="1" applyFill="1" applyBorder="1"/>
    <xf numFmtId="20" fontId="2" fillId="0" borderId="3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C47"/>
  <sheetViews>
    <sheetView tabSelected="1" topLeftCell="A7" zoomScale="115" zoomScaleNormal="115" zoomScalePageLayoutView="80" workbookViewId="0">
      <selection activeCell="U18" sqref="U18"/>
    </sheetView>
  </sheetViews>
  <sheetFormatPr defaultColWidth="11.42578125" defaultRowHeight="12.75" x14ac:dyDescent="0.2"/>
  <cols>
    <col min="1" max="1" width="11.42578125" style="3"/>
    <col min="2" max="2" width="26.140625" style="3" bestFit="1" customWidth="1"/>
    <col min="3" max="3" width="2.28515625" style="3" bestFit="1" customWidth="1"/>
    <col min="4" max="17" width="6.7109375" style="3" customWidth="1"/>
    <col min="18" max="16384" width="11.42578125" style="3"/>
  </cols>
  <sheetData>
    <row r="1" spans="1:160" x14ac:dyDescent="0.2">
      <c r="A1" s="59" t="s">
        <v>7</v>
      </c>
      <c r="B1" s="60" t="s">
        <v>0</v>
      </c>
      <c r="C1" s="61"/>
      <c r="D1" s="62" t="s">
        <v>11</v>
      </c>
      <c r="E1" s="62"/>
      <c r="F1" s="63"/>
      <c r="G1" s="62"/>
      <c r="H1" s="62"/>
      <c r="I1" s="62"/>
      <c r="J1" s="62"/>
      <c r="K1" s="62"/>
      <c r="L1" s="62"/>
      <c r="M1" s="62"/>
      <c r="N1" s="62"/>
      <c r="O1" s="64"/>
      <c r="P1" s="65"/>
      <c r="Q1" s="66"/>
    </row>
    <row r="2" spans="1:160" x14ac:dyDescent="0.2">
      <c r="A2" s="29" t="s">
        <v>6</v>
      </c>
      <c r="B2" s="69" t="s">
        <v>30</v>
      </c>
      <c r="C2" s="6"/>
      <c r="D2" s="14"/>
      <c r="E2" s="14"/>
      <c r="F2" s="14"/>
      <c r="G2" s="14"/>
      <c r="H2" s="57"/>
      <c r="I2" s="39"/>
      <c r="J2" s="58"/>
      <c r="K2" s="14"/>
      <c r="L2" s="14"/>
      <c r="M2" s="14"/>
      <c r="N2" s="13"/>
      <c r="O2" s="14"/>
      <c r="P2" s="14"/>
      <c r="Q2" s="68" t="s">
        <v>16</v>
      </c>
    </row>
    <row r="3" spans="1:160" x14ac:dyDescent="0.2">
      <c r="A3" s="30">
        <v>0</v>
      </c>
      <c r="B3" s="15" t="s">
        <v>12</v>
      </c>
      <c r="C3" s="15" t="s">
        <v>14</v>
      </c>
      <c r="D3" s="16"/>
      <c r="E3" s="17"/>
      <c r="F3" s="16">
        <v>0.27222222222222198</v>
      </c>
      <c r="G3" s="54">
        <v>0.31388888888888899</v>
      </c>
      <c r="H3" s="54">
        <v>0.35555555555555601</v>
      </c>
      <c r="I3" s="70"/>
      <c r="J3" s="55">
        <v>0.73055555555555596</v>
      </c>
      <c r="K3" s="55">
        <v>0.77222222222222203</v>
      </c>
      <c r="L3" s="16">
        <v>0.81388888888888899</v>
      </c>
      <c r="M3" s="16">
        <v>0.85555555555555596</v>
      </c>
      <c r="N3" s="16">
        <v>0.89722222222222203</v>
      </c>
      <c r="O3" s="16">
        <v>0.93888888888888899</v>
      </c>
      <c r="P3" s="16">
        <v>0.98055555555555596</v>
      </c>
      <c r="Q3" s="16">
        <v>2.2222222222222223E-2</v>
      </c>
    </row>
    <row r="4" spans="1:160" x14ac:dyDescent="0.2">
      <c r="A4" s="31">
        <v>12.999999999999943</v>
      </c>
      <c r="B4" s="8" t="s">
        <v>8</v>
      </c>
      <c r="C4" s="8" t="s">
        <v>14</v>
      </c>
      <c r="D4" s="18"/>
      <c r="E4" s="19"/>
      <c r="F4" s="18">
        <f t="shared" ref="F4" si="0">F3+9/1440</f>
        <v>0.27847222222222195</v>
      </c>
      <c r="G4" s="40">
        <f>G3+9/1440</f>
        <v>0.32013888888888897</v>
      </c>
      <c r="H4" s="40">
        <f>H3+9/1440</f>
        <v>0.36180555555555599</v>
      </c>
      <c r="I4" s="71"/>
      <c r="J4" s="42">
        <f t="shared" ref="J4:P4" si="1">J3+9/1440</f>
        <v>0.73680555555555594</v>
      </c>
      <c r="K4" s="42">
        <f t="shared" si="1"/>
        <v>0.77847222222222201</v>
      </c>
      <c r="L4" s="18">
        <f t="shared" si="1"/>
        <v>0.82013888888888897</v>
      </c>
      <c r="M4" s="18">
        <f t="shared" si="1"/>
        <v>0.86180555555555594</v>
      </c>
      <c r="N4" s="18">
        <f t="shared" si="1"/>
        <v>0.90347222222222201</v>
      </c>
      <c r="O4" s="18">
        <f t="shared" si="1"/>
        <v>0.94513888888888897</v>
      </c>
      <c r="P4" s="18">
        <f t="shared" si="1"/>
        <v>0.98680555555555594</v>
      </c>
      <c r="Q4" s="18">
        <f t="shared" ref="Q4" si="2">Q3+9/1440</f>
        <v>2.8472222222222225E-2</v>
      </c>
    </row>
    <row r="5" spans="1:160" x14ac:dyDescent="0.2">
      <c r="A5" s="32">
        <v>51.599999999999966</v>
      </c>
      <c r="B5" s="7" t="s">
        <v>23</v>
      </c>
      <c r="C5" s="7" t="s">
        <v>16</v>
      </c>
      <c r="D5" s="28"/>
      <c r="E5" s="44"/>
      <c r="F5" s="28">
        <f>F4+22/1440</f>
        <v>0.29374999999999973</v>
      </c>
      <c r="G5" s="41">
        <f>G4+22/1440</f>
        <v>0.33541666666666675</v>
      </c>
      <c r="H5" s="41">
        <f>H4+22/1440</f>
        <v>0.37708333333333377</v>
      </c>
      <c r="I5" s="71"/>
      <c r="J5" s="43">
        <f t="shared" ref="J5:P5" si="3">J4+22/1440</f>
        <v>0.75208333333333366</v>
      </c>
      <c r="K5" s="43">
        <f t="shared" si="3"/>
        <v>0.79374999999999973</v>
      </c>
      <c r="L5" s="28">
        <f t="shared" si="3"/>
        <v>0.8354166666666667</v>
      </c>
      <c r="M5" s="28">
        <f t="shared" si="3"/>
        <v>0.87708333333333366</v>
      </c>
      <c r="N5" s="28">
        <f t="shared" si="3"/>
        <v>0.91874999999999973</v>
      </c>
      <c r="O5" s="28">
        <f t="shared" si="3"/>
        <v>0.9604166666666667</v>
      </c>
      <c r="P5" s="28">
        <f t="shared" si="3"/>
        <v>1.0020833333333337</v>
      </c>
      <c r="Q5" s="28">
        <f>Q4+22/1440</f>
        <v>4.3750000000000004E-2</v>
      </c>
    </row>
    <row r="6" spans="1:160" x14ac:dyDescent="0.2">
      <c r="A6" s="30">
        <v>51.599999999999966</v>
      </c>
      <c r="B6" s="15" t="s">
        <v>23</v>
      </c>
      <c r="C6" s="15" t="s">
        <v>14</v>
      </c>
      <c r="D6" s="26">
        <v>0.211805555555555</v>
      </c>
      <c r="E6" s="26">
        <v>0.25347222222222199</v>
      </c>
      <c r="F6" s="26">
        <v>0.29513888888888901</v>
      </c>
      <c r="G6" s="36">
        <v>0.33680555555555602</v>
      </c>
      <c r="H6" s="36">
        <v>0.37847222222222199</v>
      </c>
      <c r="I6" s="71" t="s">
        <v>13</v>
      </c>
      <c r="J6" s="37">
        <v>0.75347222222222199</v>
      </c>
      <c r="K6" s="37">
        <v>0.79513888888888895</v>
      </c>
      <c r="L6" s="26">
        <v>0.83680555555555602</v>
      </c>
      <c r="M6" s="26">
        <v>0.87847222222222199</v>
      </c>
      <c r="N6" s="26">
        <v>0.92013888888888895</v>
      </c>
      <c r="O6" s="26">
        <v>0.96180555555555602</v>
      </c>
      <c r="P6" s="26">
        <v>1.0034722222222201</v>
      </c>
      <c r="Q6" s="45">
        <v>1.0451388888888899</v>
      </c>
    </row>
    <row r="7" spans="1:160" x14ac:dyDescent="0.2">
      <c r="A7" s="31">
        <v>57.19999999999996</v>
      </c>
      <c r="B7" s="53" t="s">
        <v>1</v>
      </c>
      <c r="C7" s="8" t="s">
        <v>14</v>
      </c>
      <c r="D7" s="20">
        <f>D6+5/1440</f>
        <v>0.21527777777777721</v>
      </c>
      <c r="E7" s="20">
        <f t="shared" ref="E7:Q7" si="4">E6+5/1440</f>
        <v>0.2569444444444442</v>
      </c>
      <c r="F7" s="20">
        <f t="shared" si="4"/>
        <v>0.29861111111111122</v>
      </c>
      <c r="G7" s="34">
        <f t="shared" si="4"/>
        <v>0.34027777777777823</v>
      </c>
      <c r="H7" s="34">
        <f t="shared" si="4"/>
        <v>0.3819444444444442</v>
      </c>
      <c r="I7" s="71" t="s">
        <v>24</v>
      </c>
      <c r="J7" s="38">
        <f t="shared" si="4"/>
        <v>0.7569444444444442</v>
      </c>
      <c r="K7" s="38">
        <f t="shared" si="4"/>
        <v>0.79861111111111116</v>
      </c>
      <c r="L7" s="20">
        <f t="shared" si="4"/>
        <v>0.84027777777777823</v>
      </c>
      <c r="M7" s="20">
        <f t="shared" si="4"/>
        <v>0.8819444444444442</v>
      </c>
      <c r="N7" s="20">
        <f t="shared" si="4"/>
        <v>0.92361111111111116</v>
      </c>
      <c r="O7" s="20">
        <f t="shared" si="4"/>
        <v>0.96527777777777823</v>
      </c>
      <c r="P7" s="20">
        <f t="shared" si="4"/>
        <v>1.0069444444444424</v>
      </c>
      <c r="Q7" s="46">
        <f t="shared" si="4"/>
        <v>1.0486111111111123</v>
      </c>
    </row>
    <row r="8" spans="1:160" x14ac:dyDescent="0.2">
      <c r="A8" s="31">
        <v>61.799999999999962</v>
      </c>
      <c r="B8" s="53" t="s">
        <v>2</v>
      </c>
      <c r="C8" s="8" t="s">
        <v>14</v>
      </c>
      <c r="D8" s="20">
        <f>D7+4/1440</f>
        <v>0.21805555555555498</v>
      </c>
      <c r="E8" s="20">
        <f t="shared" ref="E8:Q10" si="5">E7+4/1440</f>
        <v>0.25972222222222197</v>
      </c>
      <c r="F8" s="20">
        <f t="shared" si="5"/>
        <v>0.30138888888888898</v>
      </c>
      <c r="G8" s="34">
        <f t="shared" si="5"/>
        <v>0.343055555555556</v>
      </c>
      <c r="H8" s="34">
        <f t="shared" si="5"/>
        <v>0.38472222222222197</v>
      </c>
      <c r="I8" s="71" t="s">
        <v>15</v>
      </c>
      <c r="J8" s="38">
        <f t="shared" si="5"/>
        <v>0.75972222222222197</v>
      </c>
      <c r="K8" s="38">
        <f t="shared" si="5"/>
        <v>0.80138888888888893</v>
      </c>
      <c r="L8" s="20">
        <f t="shared" si="5"/>
        <v>0.843055555555556</v>
      </c>
      <c r="M8" s="20">
        <f t="shared" si="5"/>
        <v>0.88472222222222197</v>
      </c>
      <c r="N8" s="20">
        <f t="shared" si="5"/>
        <v>0.92638888888888893</v>
      </c>
      <c r="O8" s="20">
        <f t="shared" si="5"/>
        <v>0.968055555555556</v>
      </c>
      <c r="P8" s="20">
        <f t="shared" si="5"/>
        <v>1.0097222222222202</v>
      </c>
      <c r="Q8" s="46">
        <f t="shared" si="5"/>
        <v>1.05138888888889</v>
      </c>
    </row>
    <row r="9" spans="1:160" x14ac:dyDescent="0.2">
      <c r="A9" s="31">
        <v>65.039999999999964</v>
      </c>
      <c r="B9" s="53" t="s">
        <v>3</v>
      </c>
      <c r="C9" s="8" t="s">
        <v>14</v>
      </c>
      <c r="D9" s="20">
        <f>D8+4/1440</f>
        <v>0.22083333333333274</v>
      </c>
      <c r="E9" s="20">
        <f t="shared" si="5"/>
        <v>0.26249999999999973</v>
      </c>
      <c r="F9" s="20">
        <f t="shared" si="5"/>
        <v>0.30416666666666675</v>
      </c>
      <c r="G9" s="34">
        <f t="shared" si="5"/>
        <v>0.34583333333333377</v>
      </c>
      <c r="H9" s="34">
        <f t="shared" si="5"/>
        <v>0.38749999999999973</v>
      </c>
      <c r="I9" s="71" t="s">
        <v>24</v>
      </c>
      <c r="J9" s="38">
        <f t="shared" si="5"/>
        <v>0.76249999999999973</v>
      </c>
      <c r="K9" s="38">
        <f t="shared" si="5"/>
        <v>0.8041666666666667</v>
      </c>
      <c r="L9" s="20">
        <f t="shared" si="5"/>
        <v>0.84583333333333377</v>
      </c>
      <c r="M9" s="20">
        <f t="shared" si="5"/>
        <v>0.88749999999999973</v>
      </c>
      <c r="N9" s="20">
        <f t="shared" si="5"/>
        <v>0.9291666666666667</v>
      </c>
      <c r="O9" s="20">
        <f t="shared" si="5"/>
        <v>0.97083333333333377</v>
      </c>
      <c r="P9" s="20">
        <f t="shared" si="5"/>
        <v>1.012499999999998</v>
      </c>
      <c r="Q9" s="46">
        <f t="shared" si="5"/>
        <v>1.0541666666666678</v>
      </c>
    </row>
    <row r="10" spans="1:160" x14ac:dyDescent="0.2">
      <c r="A10" s="31">
        <v>69.94999999999996</v>
      </c>
      <c r="B10" s="53" t="s">
        <v>4</v>
      </c>
      <c r="C10" s="8" t="s">
        <v>14</v>
      </c>
      <c r="D10" s="20">
        <f>D9+4/1440</f>
        <v>0.22361111111111051</v>
      </c>
      <c r="E10" s="20">
        <f t="shared" si="5"/>
        <v>0.2652777777777775</v>
      </c>
      <c r="F10" s="20">
        <f t="shared" si="5"/>
        <v>0.30694444444444452</v>
      </c>
      <c r="G10" s="34">
        <f t="shared" si="5"/>
        <v>0.34861111111111154</v>
      </c>
      <c r="H10" s="34">
        <f t="shared" si="5"/>
        <v>0.3902777777777775</v>
      </c>
      <c r="I10" s="71" t="s">
        <v>26</v>
      </c>
      <c r="J10" s="38">
        <f t="shared" si="5"/>
        <v>0.7652777777777775</v>
      </c>
      <c r="K10" s="38">
        <f t="shared" si="5"/>
        <v>0.80694444444444446</v>
      </c>
      <c r="L10" s="20">
        <f t="shared" si="5"/>
        <v>0.84861111111111154</v>
      </c>
      <c r="M10" s="20">
        <f t="shared" si="5"/>
        <v>0.8902777777777775</v>
      </c>
      <c r="N10" s="20">
        <f t="shared" si="5"/>
        <v>0.93194444444444446</v>
      </c>
      <c r="O10" s="20">
        <f t="shared" si="5"/>
        <v>0.97361111111111154</v>
      </c>
      <c r="P10" s="20">
        <f t="shared" si="5"/>
        <v>1.0152777777777757</v>
      </c>
      <c r="Q10" s="46">
        <f t="shared" si="5"/>
        <v>1.0569444444444456</v>
      </c>
    </row>
    <row r="11" spans="1:160" x14ac:dyDescent="0.2">
      <c r="A11" s="31">
        <v>75.459999999999965</v>
      </c>
      <c r="B11" s="53" t="s">
        <v>29</v>
      </c>
      <c r="C11" s="8" t="s">
        <v>14</v>
      </c>
      <c r="D11" s="20">
        <f>D10+5/1440</f>
        <v>0.22708333333333272</v>
      </c>
      <c r="E11" s="20">
        <f t="shared" ref="E11:Q11" si="6">E10+5/1440</f>
        <v>0.26874999999999971</v>
      </c>
      <c r="F11" s="20">
        <f t="shared" si="6"/>
        <v>0.31041666666666673</v>
      </c>
      <c r="G11" s="34">
        <f t="shared" si="6"/>
        <v>0.35208333333333375</v>
      </c>
      <c r="H11" s="34">
        <f t="shared" si="6"/>
        <v>0.39374999999999971</v>
      </c>
      <c r="I11" s="20"/>
      <c r="J11" s="38">
        <f t="shared" si="6"/>
        <v>0.76874999999999971</v>
      </c>
      <c r="K11" s="38">
        <f t="shared" si="6"/>
        <v>0.81041666666666667</v>
      </c>
      <c r="L11" s="20">
        <f t="shared" si="6"/>
        <v>0.85208333333333375</v>
      </c>
      <c r="M11" s="20">
        <f t="shared" si="6"/>
        <v>0.89374999999999971</v>
      </c>
      <c r="N11" s="20">
        <f t="shared" si="6"/>
        <v>0.93541666666666667</v>
      </c>
      <c r="O11" s="20">
        <f t="shared" si="6"/>
        <v>0.97708333333333375</v>
      </c>
      <c r="P11" s="20">
        <f t="shared" si="6"/>
        <v>1.018749999999998</v>
      </c>
      <c r="Q11" s="46">
        <f t="shared" si="6"/>
        <v>1.0604166666666679</v>
      </c>
    </row>
    <row r="12" spans="1:160" x14ac:dyDescent="0.2">
      <c r="A12" s="31">
        <v>84.14</v>
      </c>
      <c r="B12" s="7" t="s">
        <v>17</v>
      </c>
      <c r="C12" s="7" t="s">
        <v>16</v>
      </c>
      <c r="D12" s="24">
        <f>D11+9/1440</f>
        <v>0.23333333333333273</v>
      </c>
      <c r="E12" s="24">
        <f>E6+31/1440</f>
        <v>0.27499999999999974</v>
      </c>
      <c r="F12" s="24">
        <f>F6+31/1440</f>
        <v>0.31666666666666676</v>
      </c>
      <c r="G12" s="51">
        <f>G6+31/1440</f>
        <v>0.35833333333333378</v>
      </c>
      <c r="H12" s="51">
        <f>H6+31/1440</f>
        <v>0.39999999999999974</v>
      </c>
      <c r="I12" s="71" t="s">
        <v>25</v>
      </c>
      <c r="J12" s="52">
        <f t="shared" ref="J12:Q12" si="7">J6+31/1440</f>
        <v>0.7749999999999998</v>
      </c>
      <c r="K12" s="52">
        <f t="shared" si="7"/>
        <v>0.81666666666666676</v>
      </c>
      <c r="L12" s="24">
        <f t="shared" si="7"/>
        <v>0.85833333333333384</v>
      </c>
      <c r="M12" s="24">
        <f t="shared" si="7"/>
        <v>0.8999999999999998</v>
      </c>
      <c r="N12" s="24">
        <f t="shared" si="7"/>
        <v>0.94166666666666676</v>
      </c>
      <c r="O12" s="24">
        <f t="shared" si="7"/>
        <v>0.98333333333333384</v>
      </c>
      <c r="P12" s="24">
        <f t="shared" si="7"/>
        <v>1.0249999999999979</v>
      </c>
      <c r="Q12" s="47">
        <f t="shared" si="7"/>
        <v>1.0666666666666678</v>
      </c>
      <c r="R12" s="35"/>
      <c r="S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</row>
    <row r="13" spans="1:160" x14ac:dyDescent="0.2">
      <c r="A13" s="30">
        <v>84.139999999999958</v>
      </c>
      <c r="B13" s="8" t="s">
        <v>17</v>
      </c>
      <c r="C13" s="8" t="s">
        <v>14</v>
      </c>
      <c r="D13" s="20">
        <f t="shared" ref="D13:E13" si="8">D12+9/1440</f>
        <v>0.23958333333333273</v>
      </c>
      <c r="E13" s="20">
        <f t="shared" si="8"/>
        <v>0.28124999999999972</v>
      </c>
      <c r="F13" s="20">
        <f>F12+9/1440</f>
        <v>0.32291666666666674</v>
      </c>
      <c r="G13" s="34">
        <f>G12+9/1440</f>
        <v>0.36458333333333376</v>
      </c>
      <c r="H13" s="36">
        <f>H12+9/1440</f>
        <v>0.40624999999999972</v>
      </c>
      <c r="I13" s="71" t="s">
        <v>25</v>
      </c>
      <c r="J13" s="37">
        <f t="shared" ref="J13:P13" si="9">J12+9/1440</f>
        <v>0.78124999999999978</v>
      </c>
      <c r="K13" s="38">
        <f t="shared" si="9"/>
        <v>0.82291666666666674</v>
      </c>
      <c r="L13" s="20">
        <f t="shared" si="9"/>
        <v>0.86458333333333381</v>
      </c>
      <c r="M13" s="20">
        <f t="shared" si="9"/>
        <v>0.90624999999999978</v>
      </c>
      <c r="N13" s="20">
        <f t="shared" si="9"/>
        <v>0.94791666666666674</v>
      </c>
      <c r="O13" s="20">
        <f t="shared" si="9"/>
        <v>0.98958333333333381</v>
      </c>
      <c r="P13" s="20">
        <f t="shared" si="9"/>
        <v>1.031249999999998</v>
      </c>
      <c r="Q13" s="46">
        <f>Q12+9/1440</f>
        <v>1.0729166666666679</v>
      </c>
    </row>
    <row r="14" spans="1:160" x14ac:dyDescent="0.2">
      <c r="A14" s="31">
        <v>101.18999999999996</v>
      </c>
      <c r="B14" s="8" t="s">
        <v>18</v>
      </c>
      <c r="C14" s="8" t="s">
        <v>14</v>
      </c>
      <c r="D14" s="20">
        <f>D13+12/1440</f>
        <v>0.24791666666666606</v>
      </c>
      <c r="E14" s="20">
        <f>E13+12/1440</f>
        <v>0.28958333333333308</v>
      </c>
      <c r="F14" s="20">
        <f>F13+12/1440</f>
        <v>0.3312500000000001</v>
      </c>
      <c r="G14" s="34">
        <f>G13+12/1440</f>
        <v>0.37291666666666712</v>
      </c>
      <c r="H14" s="34">
        <f>H13+12/1440</f>
        <v>0.41458333333333308</v>
      </c>
      <c r="I14" s="71" t="s">
        <v>26</v>
      </c>
      <c r="J14" s="38">
        <f t="shared" ref="J14:K14" si="10">J13+12/1440</f>
        <v>0.78958333333333308</v>
      </c>
      <c r="K14" s="38">
        <f t="shared" si="10"/>
        <v>0.83125000000000004</v>
      </c>
      <c r="L14" s="20">
        <f t="shared" ref="L14" si="11">L13+12/1440</f>
        <v>0.87291666666666712</v>
      </c>
      <c r="M14" s="20">
        <f t="shared" ref="M14" si="12">M13+12/1440</f>
        <v>0.91458333333333308</v>
      </c>
      <c r="N14" s="20">
        <f t="shared" ref="N14" si="13">N13+12/1440</f>
        <v>0.95625000000000004</v>
      </c>
      <c r="O14" s="20">
        <f t="shared" ref="O14" si="14">O13+12/1440</f>
        <v>0.99791666666666712</v>
      </c>
      <c r="P14" s="20">
        <f t="shared" ref="P14" si="15">P13+12/1440</f>
        <v>1.0395833333333313</v>
      </c>
      <c r="Q14" s="46">
        <f>Q13+12/1440</f>
        <v>1.0812500000000012</v>
      </c>
    </row>
    <row r="15" spans="1:160" x14ac:dyDescent="0.2">
      <c r="A15" s="31">
        <v>109.84999999999995</v>
      </c>
      <c r="B15" s="8" t="s">
        <v>9</v>
      </c>
      <c r="C15" s="8" t="s">
        <v>14</v>
      </c>
      <c r="D15" s="20">
        <f t="shared" ref="D15" si="16">D14+9/1440</f>
        <v>0.25416666666666604</v>
      </c>
      <c r="E15" s="20">
        <f>E14+9/1440</f>
        <v>0.29583333333333306</v>
      </c>
      <c r="F15" s="20">
        <f>F14+9/1440</f>
        <v>0.33750000000000008</v>
      </c>
      <c r="G15" s="34">
        <f>G14+9/1440</f>
        <v>0.3791666666666671</v>
      </c>
      <c r="H15" s="34">
        <f>H14+9/1440</f>
        <v>0.42083333333333306</v>
      </c>
      <c r="I15" s="71"/>
      <c r="J15" s="38">
        <f t="shared" ref="J15" si="17">J14+9/1440</f>
        <v>0.79583333333333306</v>
      </c>
      <c r="K15" s="38">
        <f t="shared" ref="K15:P15" si="18">K14+9/1440</f>
        <v>0.83750000000000002</v>
      </c>
      <c r="L15" s="20">
        <f t="shared" si="18"/>
        <v>0.8791666666666671</v>
      </c>
      <c r="M15" s="20">
        <f t="shared" si="18"/>
        <v>0.92083333333333306</v>
      </c>
      <c r="N15" s="20">
        <f t="shared" si="18"/>
        <v>0.96250000000000002</v>
      </c>
      <c r="O15" s="20">
        <f t="shared" si="18"/>
        <v>1.0041666666666671</v>
      </c>
      <c r="P15" s="20">
        <f t="shared" si="18"/>
        <v>1.0458333333333314</v>
      </c>
      <c r="Q15" s="46">
        <f>Q14+9/1440</f>
        <v>1.0875000000000012</v>
      </c>
    </row>
    <row r="16" spans="1:160" x14ac:dyDescent="0.2">
      <c r="A16" s="32">
        <v>112.04999999999995</v>
      </c>
      <c r="B16" s="7" t="s">
        <v>19</v>
      </c>
      <c r="C16" s="7" t="s">
        <v>16</v>
      </c>
      <c r="D16" s="24">
        <f>D14+12/1440</f>
        <v>0.25624999999999942</v>
      </c>
      <c r="E16" s="24">
        <f>E14+12/1440</f>
        <v>0.29791666666666644</v>
      </c>
      <c r="F16" s="24">
        <f t="shared" ref="F16:H16" si="19">F14+12/1440</f>
        <v>0.33958333333333346</v>
      </c>
      <c r="G16" s="51">
        <f t="shared" si="19"/>
        <v>0.38125000000000048</v>
      </c>
      <c r="H16" s="51">
        <f t="shared" si="19"/>
        <v>0.42291666666666644</v>
      </c>
      <c r="I16" s="71" t="s">
        <v>32</v>
      </c>
      <c r="J16" s="52">
        <f t="shared" ref="J16" si="20">J14+12/1440</f>
        <v>0.79791666666666639</v>
      </c>
      <c r="K16" s="52">
        <f t="shared" ref="K16:P16" si="21">K14+12/1440</f>
        <v>0.83958333333333335</v>
      </c>
      <c r="L16" s="24">
        <f t="shared" si="21"/>
        <v>0.88125000000000042</v>
      </c>
      <c r="M16" s="24">
        <f t="shared" si="21"/>
        <v>0.92291666666666639</v>
      </c>
      <c r="N16" s="24">
        <f t="shared" si="21"/>
        <v>0.96458333333333335</v>
      </c>
      <c r="O16" s="24">
        <f t="shared" si="21"/>
        <v>1.0062500000000005</v>
      </c>
      <c r="P16" s="24">
        <f t="shared" si="21"/>
        <v>1.0479166666666646</v>
      </c>
      <c r="Q16" s="47">
        <f>Q15+3/1440</f>
        <v>1.0895833333333347</v>
      </c>
    </row>
    <row r="17" spans="1:211" x14ac:dyDescent="0.2">
      <c r="A17" s="30">
        <v>112.04999999999995</v>
      </c>
      <c r="B17" s="15" t="s">
        <v>19</v>
      </c>
      <c r="C17" s="15" t="s">
        <v>14</v>
      </c>
      <c r="D17" s="26">
        <f t="shared" ref="D17" si="22">D16+3/1440</f>
        <v>0.25833333333333275</v>
      </c>
      <c r="E17" s="26">
        <f t="shared" ref="E17:H17" si="23">E16+3/1440</f>
        <v>0.29999999999999977</v>
      </c>
      <c r="F17" s="26">
        <f t="shared" si="23"/>
        <v>0.34166666666666679</v>
      </c>
      <c r="G17" s="36">
        <f t="shared" si="23"/>
        <v>0.3833333333333338</v>
      </c>
      <c r="H17" s="36">
        <f t="shared" si="23"/>
        <v>0.42499999999999977</v>
      </c>
      <c r="I17" s="71"/>
      <c r="J17" s="37">
        <f t="shared" ref="J17" si="24">J16+3/1440</f>
        <v>0.79999999999999971</v>
      </c>
      <c r="K17" s="37">
        <f t="shared" ref="K17" si="25">K16+3/1440</f>
        <v>0.84166666666666667</v>
      </c>
      <c r="L17" s="26"/>
      <c r="M17" s="26"/>
      <c r="N17" s="26"/>
      <c r="O17" s="26"/>
      <c r="P17" s="26"/>
      <c r="Q17" s="15"/>
    </row>
    <row r="18" spans="1:211" x14ac:dyDescent="0.2">
      <c r="A18" s="31">
        <v>139.02999999999994</v>
      </c>
      <c r="B18" s="8" t="s">
        <v>5</v>
      </c>
      <c r="C18" s="8" t="s">
        <v>14</v>
      </c>
      <c r="D18" s="20">
        <f t="shared" ref="D18:E18" si="26">D17+20/1440</f>
        <v>0.27222222222222164</v>
      </c>
      <c r="E18" s="20">
        <f t="shared" si="26"/>
        <v>0.31388888888888866</v>
      </c>
      <c r="F18" s="20">
        <f t="shared" ref="F18" si="27">F17+20/1440</f>
        <v>0.35555555555555568</v>
      </c>
      <c r="G18" s="34">
        <f t="shared" ref="G18" si="28">G17+20/1440</f>
        <v>0.3972222222222227</v>
      </c>
      <c r="H18" s="34">
        <f t="shared" ref="H18" si="29">H17+20/1440</f>
        <v>0.43888888888888866</v>
      </c>
      <c r="I18" s="71"/>
      <c r="J18" s="38">
        <f t="shared" ref="J18:K18" si="30">J17+20/1440</f>
        <v>0.81388888888888855</v>
      </c>
      <c r="K18" s="38">
        <f t="shared" si="30"/>
        <v>0.85555555555555551</v>
      </c>
      <c r="L18" s="20"/>
      <c r="M18" s="20"/>
      <c r="N18" s="20"/>
      <c r="O18" s="20"/>
      <c r="P18" s="20"/>
      <c r="Q18" s="8"/>
    </row>
    <row r="19" spans="1:211" x14ac:dyDescent="0.2">
      <c r="A19" s="32">
        <v>165.29999999999995</v>
      </c>
      <c r="B19" s="7" t="s">
        <v>20</v>
      </c>
      <c r="C19" s="7" t="s">
        <v>16</v>
      </c>
      <c r="D19" s="24">
        <f>D18+23/1440</f>
        <v>0.28819444444444386</v>
      </c>
      <c r="E19" s="24">
        <f>E18+23/1440</f>
        <v>0.32986111111111088</v>
      </c>
      <c r="F19" s="24">
        <f t="shared" ref="F19:H19" si="31">F18+23/1440</f>
        <v>0.3715277777777779</v>
      </c>
      <c r="G19" s="51">
        <f t="shared" si="31"/>
        <v>0.41319444444444492</v>
      </c>
      <c r="H19" s="51">
        <f t="shared" si="31"/>
        <v>0.45486111111111088</v>
      </c>
      <c r="I19" s="71"/>
      <c r="J19" s="52">
        <f t="shared" ref="J19:K19" si="32">J18+23/1440</f>
        <v>0.82986111111111072</v>
      </c>
      <c r="K19" s="52">
        <f t="shared" si="32"/>
        <v>0.87152777777777768</v>
      </c>
      <c r="L19" s="24"/>
      <c r="M19" s="24"/>
      <c r="N19" s="24"/>
      <c r="O19" s="24"/>
      <c r="P19" s="24"/>
      <c r="Q19" s="7"/>
    </row>
    <row r="20" spans="1:211" x14ac:dyDescent="0.2">
      <c r="A20" s="30">
        <v>165.29999999999995</v>
      </c>
      <c r="B20" s="8" t="s">
        <v>21</v>
      </c>
      <c r="C20" s="8" t="s">
        <v>14</v>
      </c>
      <c r="D20" s="20">
        <f t="shared" ref="D20" si="33">D19+3/1440</f>
        <v>0.29027777777777719</v>
      </c>
      <c r="E20" s="20">
        <f t="shared" ref="E20:H20" si="34">E19+3/1440</f>
        <v>0.33194444444444421</v>
      </c>
      <c r="F20" s="20">
        <f t="shared" si="34"/>
        <v>0.37361111111111123</v>
      </c>
      <c r="G20" s="34">
        <f t="shared" si="34"/>
        <v>0.41527777777777825</v>
      </c>
      <c r="H20" s="36">
        <f t="shared" si="34"/>
        <v>0.45694444444444421</v>
      </c>
      <c r="I20" s="71"/>
      <c r="J20" s="37">
        <f t="shared" ref="J20" si="35">J19+3/1440</f>
        <v>0.83194444444444404</v>
      </c>
      <c r="K20" s="38"/>
      <c r="L20" s="20"/>
      <c r="M20" s="20"/>
      <c r="N20" s="20"/>
      <c r="O20" s="20"/>
      <c r="P20" s="20"/>
      <c r="Q20" s="8"/>
    </row>
    <row r="21" spans="1:211" x14ac:dyDescent="0.2">
      <c r="A21" s="32">
        <v>213.48999999999992</v>
      </c>
      <c r="B21" s="22" t="s">
        <v>22</v>
      </c>
      <c r="C21" s="22" t="s">
        <v>16</v>
      </c>
      <c r="D21" s="24">
        <f>D20+36/1440</f>
        <v>0.31527777777777721</v>
      </c>
      <c r="E21" s="24">
        <f>E20+36/1440</f>
        <v>0.35694444444444423</v>
      </c>
      <c r="F21" s="24">
        <f>F20+36/1440</f>
        <v>0.39861111111111125</v>
      </c>
      <c r="G21" s="51">
        <f>G20+36/1440</f>
        <v>0.44027777777777827</v>
      </c>
      <c r="H21" s="51">
        <f>H20+36/1440</f>
        <v>0.48194444444444423</v>
      </c>
      <c r="I21" s="23"/>
      <c r="J21" s="52">
        <f>J20+36/1440</f>
        <v>0.85694444444444406</v>
      </c>
      <c r="K21" s="56"/>
      <c r="L21" s="23"/>
      <c r="M21" s="23"/>
      <c r="N21" s="23"/>
      <c r="O21" s="23"/>
      <c r="P21" s="23"/>
      <c r="Q21" s="7"/>
    </row>
    <row r="22" spans="1:211" x14ac:dyDescent="0.2">
      <c r="B22" s="4"/>
      <c r="C22" s="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</row>
    <row r="23" spans="1:211" x14ac:dyDescent="0.2">
      <c r="B23" s="48" t="s">
        <v>31</v>
      </c>
    </row>
    <row r="26" spans="1:211" x14ac:dyDescent="0.2">
      <c r="A26" s="59" t="s">
        <v>7</v>
      </c>
      <c r="B26" s="60" t="s">
        <v>0</v>
      </c>
      <c r="C26" s="60"/>
      <c r="D26" s="60" t="s">
        <v>10</v>
      </c>
      <c r="E26" s="60"/>
      <c r="F26" s="67"/>
      <c r="G26" s="67"/>
      <c r="H26" s="67"/>
      <c r="I26" s="67"/>
      <c r="J26" s="63"/>
      <c r="K26" s="60"/>
      <c r="L26" s="60"/>
      <c r="M26" s="60"/>
      <c r="N26" s="60"/>
      <c r="O26" s="60"/>
      <c r="P26" s="60"/>
      <c r="Q26" s="62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211" x14ac:dyDescent="0.2">
      <c r="A27" s="33" t="s">
        <v>6</v>
      </c>
      <c r="B27" s="69" t="s">
        <v>30</v>
      </c>
      <c r="C27" s="6"/>
      <c r="D27" s="49"/>
      <c r="E27" s="49"/>
      <c r="F27" s="39"/>
      <c r="G27" s="39"/>
      <c r="H27" s="39"/>
      <c r="I27" s="76"/>
      <c r="J27" s="14"/>
      <c r="K27" s="72"/>
      <c r="L27" s="39"/>
      <c r="M27" s="39"/>
      <c r="N27" s="39"/>
      <c r="O27" s="39"/>
      <c r="P27" s="39"/>
      <c r="Q27" s="14"/>
      <c r="R27" s="1"/>
      <c r="S27" s="1"/>
      <c r="T27" s="1"/>
      <c r="U27" s="1"/>
      <c r="V27" s="1"/>
      <c r="W27" s="4"/>
      <c r="X27" s="4"/>
      <c r="Y27" s="4"/>
      <c r="Z27" s="4"/>
      <c r="AA27" s="4"/>
      <c r="AB27" s="4"/>
      <c r="AC27" s="4"/>
      <c r="AD27" s="4"/>
    </row>
    <row r="28" spans="1:211" x14ac:dyDescent="0.2">
      <c r="A28" s="30">
        <v>0</v>
      </c>
      <c r="B28" s="25" t="s">
        <v>22</v>
      </c>
      <c r="C28" s="25" t="s">
        <v>14</v>
      </c>
      <c r="D28" s="26"/>
      <c r="E28" s="26"/>
      <c r="F28" s="26">
        <v>0.225694444444444</v>
      </c>
      <c r="G28" s="26">
        <v>0.26736111111111099</v>
      </c>
      <c r="H28" s="26">
        <v>0.30902777777777701</v>
      </c>
      <c r="I28" s="26">
        <v>0.35069444444444398</v>
      </c>
      <c r="J28" s="49"/>
      <c r="K28" s="26">
        <v>0.72569444444444398</v>
      </c>
      <c r="L28" s="26">
        <v>0.76736111111111105</v>
      </c>
      <c r="M28" s="26">
        <v>0.80902777777777801</v>
      </c>
      <c r="N28" s="26"/>
      <c r="O28" s="26"/>
      <c r="P28" s="26"/>
      <c r="Q28" s="15"/>
      <c r="R28" s="1"/>
      <c r="S28" s="1"/>
      <c r="T28" s="1"/>
      <c r="U28" s="1"/>
      <c r="V28" s="1"/>
      <c r="W28" s="4"/>
      <c r="X28" s="4"/>
      <c r="Y28" s="4"/>
      <c r="Z28" s="4"/>
      <c r="AA28" s="4"/>
      <c r="AB28" s="4"/>
      <c r="AC28" s="4"/>
      <c r="AD28" s="4"/>
      <c r="AE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</row>
    <row r="29" spans="1:211" x14ac:dyDescent="0.2">
      <c r="A29" s="32">
        <v>48.19</v>
      </c>
      <c r="B29" s="7" t="s">
        <v>21</v>
      </c>
      <c r="C29" s="7" t="s">
        <v>16</v>
      </c>
      <c r="D29" s="24"/>
      <c r="E29" s="24"/>
      <c r="F29" s="24">
        <f>F28+34/1440</f>
        <v>0.24930555555555511</v>
      </c>
      <c r="G29" s="24">
        <f t="shared" ref="G29:H29" si="36">G28+34/1440</f>
        <v>0.29097222222222208</v>
      </c>
      <c r="H29" s="24">
        <f t="shared" si="36"/>
        <v>0.33263888888888815</v>
      </c>
      <c r="I29" s="24">
        <f t="shared" ref="I29" si="37">I28+34/1440</f>
        <v>0.37430555555555511</v>
      </c>
      <c r="J29" s="73"/>
      <c r="K29" s="20">
        <f t="shared" ref="K29" si="38">K28+34/1440</f>
        <v>0.74930555555555511</v>
      </c>
      <c r="L29" s="20">
        <f t="shared" ref="L29" si="39">L28+34/1440</f>
        <v>0.79097222222222219</v>
      </c>
      <c r="M29" s="20">
        <f t="shared" ref="M29" si="40">M28+34/1440</f>
        <v>0.83263888888888915</v>
      </c>
      <c r="N29" s="20"/>
      <c r="O29" s="24"/>
      <c r="P29" s="24"/>
      <c r="Q29" s="7"/>
      <c r="R29" s="2"/>
      <c r="S29" s="2"/>
      <c r="T29" s="2"/>
      <c r="U29" s="2"/>
      <c r="V29" s="2"/>
    </row>
    <row r="30" spans="1:211" x14ac:dyDescent="0.2">
      <c r="A30" s="30">
        <v>48.19</v>
      </c>
      <c r="B30" s="15" t="s">
        <v>21</v>
      </c>
      <c r="C30" s="15" t="s">
        <v>14</v>
      </c>
      <c r="D30" s="26"/>
      <c r="E30" s="26"/>
      <c r="F30" s="26">
        <f>F29+3/1440</f>
        <v>0.25138888888888844</v>
      </c>
      <c r="G30" s="26">
        <f t="shared" ref="G30:H30" si="41">G29+3/1440</f>
        <v>0.2930555555555554</v>
      </c>
      <c r="H30" s="26">
        <f t="shared" si="41"/>
        <v>0.33472222222222148</v>
      </c>
      <c r="I30" s="26">
        <f t="shared" ref="I30" si="42">I29+3/1440</f>
        <v>0.37638888888888844</v>
      </c>
      <c r="J30" s="73"/>
      <c r="K30" s="26">
        <f t="shared" ref="K30" si="43">K29+3/1440</f>
        <v>0.75138888888888844</v>
      </c>
      <c r="L30" s="26">
        <f t="shared" ref="L30" si="44">L29+3/1440</f>
        <v>0.79305555555555551</v>
      </c>
      <c r="M30" s="36">
        <f t="shared" ref="M30" si="45">M29+3/1440</f>
        <v>0.83472222222222248</v>
      </c>
      <c r="N30" s="26"/>
      <c r="O30" s="37"/>
      <c r="P30" s="26"/>
      <c r="Q30" s="15"/>
      <c r="R30" s="2"/>
      <c r="S30" s="2"/>
      <c r="T30" s="2"/>
      <c r="U30" s="2"/>
      <c r="V30" s="2"/>
    </row>
    <row r="31" spans="1:211" x14ac:dyDescent="0.2">
      <c r="A31" s="31">
        <v>74.460000000000008</v>
      </c>
      <c r="B31" s="8" t="s">
        <v>5</v>
      </c>
      <c r="C31" s="8" t="s">
        <v>14</v>
      </c>
      <c r="D31" s="21"/>
      <c r="E31" s="20"/>
      <c r="F31" s="20">
        <f>F30+24/1440</f>
        <v>0.2680555555555551</v>
      </c>
      <c r="G31" s="20">
        <f t="shared" ref="G31:H31" si="46">G30+24/1440</f>
        <v>0.30972222222222207</v>
      </c>
      <c r="H31" s="20">
        <f t="shared" si="46"/>
        <v>0.35138888888888814</v>
      </c>
      <c r="I31" s="20">
        <f t="shared" ref="I31" si="47">I30+24/1440</f>
        <v>0.3930555555555551</v>
      </c>
      <c r="J31" s="75" t="s">
        <v>13</v>
      </c>
      <c r="K31" s="20">
        <f t="shared" ref="K31" si="48">K30+24/1440</f>
        <v>0.76805555555555516</v>
      </c>
      <c r="L31" s="20">
        <f t="shared" ref="L31" si="49">L30+24/1440</f>
        <v>0.80972222222222223</v>
      </c>
      <c r="M31" s="34">
        <f t="shared" ref="M31" si="50">M30+24/1440</f>
        <v>0.85138888888888919</v>
      </c>
      <c r="N31" s="20"/>
      <c r="O31" s="38"/>
      <c r="P31" s="20"/>
      <c r="Q31" s="8"/>
    </row>
    <row r="32" spans="1:211" x14ac:dyDescent="0.2">
      <c r="A32" s="32">
        <v>101.44000000000001</v>
      </c>
      <c r="B32" s="7" t="s">
        <v>19</v>
      </c>
      <c r="C32" s="7" t="s">
        <v>16</v>
      </c>
      <c r="D32" s="50"/>
      <c r="E32" s="24"/>
      <c r="F32" s="24">
        <f>F31+20/1440</f>
        <v>0.281944444444444</v>
      </c>
      <c r="G32" s="24">
        <f t="shared" ref="G32:H32" si="51">G31+20/1440</f>
        <v>0.32361111111111096</v>
      </c>
      <c r="H32" s="24">
        <f t="shared" si="51"/>
        <v>0.36527777777777704</v>
      </c>
      <c r="I32" s="24">
        <f t="shared" ref="I32" si="52">I31+20/1440</f>
        <v>0.406944444444444</v>
      </c>
      <c r="J32" s="75" t="s">
        <v>24</v>
      </c>
      <c r="K32" s="24">
        <f t="shared" ref="K32" si="53">K31+20/1440</f>
        <v>0.781944444444444</v>
      </c>
      <c r="L32" s="24">
        <f t="shared" ref="L32" si="54">L31+20/1440</f>
        <v>0.82361111111111107</v>
      </c>
      <c r="M32" s="51">
        <f t="shared" ref="M32" si="55">M31+20/1440</f>
        <v>0.86527777777777803</v>
      </c>
      <c r="N32" s="24"/>
      <c r="O32" s="52"/>
      <c r="P32" s="24"/>
      <c r="Q32" s="7"/>
      <c r="R32" s="2"/>
      <c r="S32" s="2"/>
      <c r="T32" s="2"/>
      <c r="U32" s="2"/>
      <c r="V32" s="2"/>
    </row>
    <row r="33" spans="1:195" x14ac:dyDescent="0.2">
      <c r="A33" s="30">
        <v>101.44000000000001</v>
      </c>
      <c r="B33" s="15" t="s">
        <v>28</v>
      </c>
      <c r="C33" s="15" t="s">
        <v>27</v>
      </c>
      <c r="D33" s="26">
        <v>0.20069444444444401</v>
      </c>
      <c r="E33" s="26">
        <v>0.24236111111111111</v>
      </c>
      <c r="F33" s="26">
        <f t="shared" ref="F33" si="56">F32+3/1440</f>
        <v>0.28402777777777732</v>
      </c>
      <c r="G33" s="26">
        <f t="shared" ref="G33:H33" si="57">G32+3/1440</f>
        <v>0.32569444444444429</v>
      </c>
      <c r="H33" s="26">
        <f t="shared" si="57"/>
        <v>0.36736111111111036</v>
      </c>
      <c r="I33" s="26">
        <f t="shared" ref="I33" si="58">I32+3/1440</f>
        <v>0.40902777777777732</v>
      </c>
      <c r="J33" s="75" t="s">
        <v>15</v>
      </c>
      <c r="K33" s="26">
        <f t="shared" ref="K33:M33" si="59">K32+3/1440</f>
        <v>0.78402777777777732</v>
      </c>
      <c r="L33" s="26">
        <f t="shared" si="59"/>
        <v>0.8256944444444444</v>
      </c>
      <c r="M33" s="26">
        <f t="shared" si="59"/>
        <v>0.86736111111111136</v>
      </c>
      <c r="N33" s="26">
        <v>0.90902777777777777</v>
      </c>
      <c r="O33" s="26">
        <v>0.95069444444444395</v>
      </c>
      <c r="P33" s="26">
        <v>0.99236111111111103</v>
      </c>
      <c r="Q33" s="15"/>
      <c r="R33" s="2"/>
      <c r="S33" s="2"/>
      <c r="T33" s="2"/>
      <c r="U33" s="2"/>
      <c r="V33" s="2"/>
    </row>
    <row r="34" spans="1:195" x14ac:dyDescent="0.2">
      <c r="A34" s="31">
        <v>103.64</v>
      </c>
      <c r="B34" s="8" t="s">
        <v>9</v>
      </c>
      <c r="C34" s="8" t="s">
        <v>14</v>
      </c>
      <c r="D34" s="20">
        <f t="shared" ref="D34:F34" si="60">D33+4/1440</f>
        <v>0.20347222222222178</v>
      </c>
      <c r="E34" s="20">
        <f t="shared" si="60"/>
        <v>0.24513888888888888</v>
      </c>
      <c r="F34" s="20">
        <f t="shared" si="60"/>
        <v>0.28680555555555509</v>
      </c>
      <c r="G34" s="20">
        <f t="shared" ref="G34:H34" si="61">G33+4/1440</f>
        <v>0.32847222222222205</v>
      </c>
      <c r="H34" s="20">
        <f t="shared" si="61"/>
        <v>0.37013888888888813</v>
      </c>
      <c r="I34" s="20">
        <f t="shared" ref="I34" si="62">I33+4/1440</f>
        <v>0.41180555555555509</v>
      </c>
      <c r="J34" s="75" t="s">
        <v>24</v>
      </c>
      <c r="K34" s="20">
        <f t="shared" ref="K34:M34" si="63">K33+4/1440</f>
        <v>0.78680555555555509</v>
      </c>
      <c r="L34" s="20">
        <f t="shared" si="63"/>
        <v>0.82847222222222217</v>
      </c>
      <c r="M34" s="20">
        <f t="shared" si="63"/>
        <v>0.87013888888888913</v>
      </c>
      <c r="N34" s="20">
        <f>N33+4/1440</f>
        <v>0.91180555555555554</v>
      </c>
      <c r="O34" s="20">
        <f>O33+4/1440</f>
        <v>0.95347222222222172</v>
      </c>
      <c r="P34" s="20">
        <f>P33+4/1440</f>
        <v>0.9951388888888888</v>
      </c>
      <c r="Q34" s="8"/>
      <c r="R34" s="2"/>
      <c r="S34" s="2"/>
      <c r="T34" s="2"/>
      <c r="U34" s="2"/>
      <c r="V34" s="2"/>
    </row>
    <row r="35" spans="1:195" x14ac:dyDescent="0.2">
      <c r="A35" s="31">
        <v>112.30000000000001</v>
      </c>
      <c r="B35" s="8" t="s">
        <v>18</v>
      </c>
      <c r="C35" s="8" t="s">
        <v>14</v>
      </c>
      <c r="D35" s="20">
        <f t="shared" ref="D35:E35" si="64">D34+8/1440</f>
        <v>0.20902777777777734</v>
      </c>
      <c r="E35" s="20">
        <f t="shared" si="64"/>
        <v>0.25069444444444444</v>
      </c>
      <c r="F35" s="20">
        <f>F34+8/1440</f>
        <v>0.29236111111111063</v>
      </c>
      <c r="G35" s="20">
        <f t="shared" ref="G35:H35" si="65">G34+8/1440</f>
        <v>0.33402777777777759</v>
      </c>
      <c r="H35" s="20">
        <f t="shared" si="65"/>
        <v>0.37569444444444366</v>
      </c>
      <c r="I35" s="20">
        <f t="shared" ref="I35" si="66">I34+8/1440</f>
        <v>0.41736111111111063</v>
      </c>
      <c r="J35" s="75" t="s">
        <v>26</v>
      </c>
      <c r="K35" s="20">
        <f t="shared" ref="K35" si="67">K34+8/1440</f>
        <v>0.79236111111111063</v>
      </c>
      <c r="L35" s="20">
        <f t="shared" ref="L35" si="68">L34+8/1440</f>
        <v>0.8340277777777777</v>
      </c>
      <c r="M35" s="20">
        <f t="shared" ref="M35" si="69">M34+8/1440</f>
        <v>0.87569444444444466</v>
      </c>
      <c r="N35" s="20">
        <f t="shared" ref="N35" si="70">N34+8/1440</f>
        <v>0.91736111111111107</v>
      </c>
      <c r="O35" s="20">
        <f t="shared" ref="O35:P35" si="71">O34+8/1440</f>
        <v>0.95902777777777726</v>
      </c>
      <c r="P35" s="20">
        <f t="shared" si="71"/>
        <v>1.0006944444444443</v>
      </c>
      <c r="Q35" s="8"/>
      <c r="R35" s="2"/>
      <c r="S35" s="2"/>
      <c r="T35" s="2"/>
      <c r="U35" s="2"/>
      <c r="V35" s="2"/>
    </row>
    <row r="36" spans="1:195" x14ac:dyDescent="0.2">
      <c r="A36" s="32">
        <v>129.35000000000002</v>
      </c>
      <c r="B36" s="7" t="s">
        <v>17</v>
      </c>
      <c r="C36" s="7" t="s">
        <v>16</v>
      </c>
      <c r="D36" s="20">
        <f t="shared" ref="D36:F36" si="72">D35+15/1440</f>
        <v>0.219444444444444</v>
      </c>
      <c r="E36" s="20">
        <f t="shared" si="72"/>
        <v>0.26111111111111113</v>
      </c>
      <c r="F36" s="20">
        <f t="shared" si="72"/>
        <v>0.30277777777777731</v>
      </c>
      <c r="G36" s="20">
        <f t="shared" ref="G36:H36" si="73">G35+15/1440</f>
        <v>0.34444444444444428</v>
      </c>
      <c r="H36" s="20">
        <f t="shared" si="73"/>
        <v>0.38611111111111035</v>
      </c>
      <c r="I36" s="20">
        <f t="shared" ref="I36" si="74">I35+15/1440</f>
        <v>0.42777777777777731</v>
      </c>
      <c r="J36" s="75"/>
      <c r="K36" s="20">
        <f t="shared" ref="K36:M36" si="75">K35+15/1440</f>
        <v>0.80277777777777726</v>
      </c>
      <c r="L36" s="20">
        <f t="shared" si="75"/>
        <v>0.84444444444444433</v>
      </c>
      <c r="M36" s="20">
        <f t="shared" si="75"/>
        <v>0.88611111111111129</v>
      </c>
      <c r="N36" s="20">
        <f t="shared" ref="N36:O36" si="76">N35+15/1440</f>
        <v>0.9277777777777777</v>
      </c>
      <c r="O36" s="20">
        <f t="shared" si="76"/>
        <v>0.96944444444444389</v>
      </c>
      <c r="P36" s="20">
        <f t="shared" ref="P36" si="77">P35+15/1440</f>
        <v>1.0111111111111111</v>
      </c>
      <c r="Q36" s="7"/>
      <c r="R36" s="2"/>
      <c r="S36" s="2"/>
      <c r="T36" s="2"/>
      <c r="U36" s="2"/>
      <c r="V36" s="2"/>
    </row>
    <row r="37" spans="1:195" x14ac:dyDescent="0.2">
      <c r="A37" s="30">
        <v>129.35000000000002</v>
      </c>
      <c r="B37" s="15" t="s">
        <v>17</v>
      </c>
      <c r="C37" s="15" t="s">
        <v>14</v>
      </c>
      <c r="D37" s="26">
        <f>D36+9/1440</f>
        <v>0.225694444444444</v>
      </c>
      <c r="E37" s="26">
        <f>E36+9/1440</f>
        <v>0.2673611111111111</v>
      </c>
      <c r="F37" s="26">
        <f>F36+9/1440</f>
        <v>0.30902777777777729</v>
      </c>
      <c r="G37" s="26">
        <f>G36+9/1440</f>
        <v>0.35069444444444425</v>
      </c>
      <c r="H37" s="36">
        <f>H36+9/1440</f>
        <v>0.39236111111111033</v>
      </c>
      <c r="I37" s="26">
        <f>I36+9/1440</f>
        <v>0.43402777777777729</v>
      </c>
      <c r="J37" s="77" t="s">
        <v>25</v>
      </c>
      <c r="K37" s="26">
        <f>K36+9/1440</f>
        <v>0.80902777777777724</v>
      </c>
      <c r="L37" s="26">
        <f>L36+9/1440</f>
        <v>0.85069444444444431</v>
      </c>
      <c r="M37" s="26">
        <f>M36+9/1440</f>
        <v>0.89236111111111127</v>
      </c>
      <c r="N37" s="26">
        <f>N36+9/1440</f>
        <v>0.93402777777777768</v>
      </c>
      <c r="O37" s="26">
        <f>O36+9/1440</f>
        <v>0.97569444444444386</v>
      </c>
      <c r="P37" s="26">
        <f>P36+9/1440</f>
        <v>1.0173611111111112</v>
      </c>
      <c r="Q37" s="15"/>
      <c r="R37" s="2"/>
      <c r="S37" s="2"/>
      <c r="T37" s="2"/>
      <c r="U37" s="2"/>
      <c r="V37" s="2"/>
    </row>
    <row r="38" spans="1:195" x14ac:dyDescent="0.2">
      <c r="A38" s="31">
        <v>138.03000000000003</v>
      </c>
      <c r="B38" s="53" t="s">
        <v>29</v>
      </c>
      <c r="C38" s="8" t="s">
        <v>14</v>
      </c>
      <c r="D38" s="20">
        <f>D37+8/1440</f>
        <v>0.23124999999999957</v>
      </c>
      <c r="E38" s="20">
        <f t="shared" ref="E38:P38" si="78">E37+8/1440</f>
        <v>0.27291666666666664</v>
      </c>
      <c r="F38" s="20">
        <f t="shared" si="78"/>
        <v>0.31458333333333283</v>
      </c>
      <c r="G38" s="20">
        <f t="shared" si="78"/>
        <v>0.35624999999999979</v>
      </c>
      <c r="H38" s="34">
        <f t="shared" si="78"/>
        <v>0.39791666666666586</v>
      </c>
      <c r="I38" s="20">
        <f t="shared" ref="I38" si="79">I37+8/1440</f>
        <v>0.43958333333333283</v>
      </c>
      <c r="J38" s="77" t="s">
        <v>25</v>
      </c>
      <c r="K38" s="20">
        <f>K37+8/1440</f>
        <v>0.81458333333333277</v>
      </c>
      <c r="L38" s="20">
        <f>L37+8/1440</f>
        <v>0.85624999999999984</v>
      </c>
      <c r="M38" s="20">
        <f>M37+8/1440</f>
        <v>0.89791666666666681</v>
      </c>
      <c r="N38" s="20">
        <f>N37+8/1440</f>
        <v>0.93958333333333321</v>
      </c>
      <c r="O38" s="20">
        <f>O37+8/1440</f>
        <v>0.9812499999999994</v>
      </c>
      <c r="P38" s="20">
        <f>P37+8/1440</f>
        <v>1.0229166666666667</v>
      </c>
      <c r="Q38" s="8"/>
      <c r="R38" s="2"/>
      <c r="S38" s="2"/>
      <c r="T38" s="2"/>
      <c r="U38" s="2"/>
      <c r="V38" s="2"/>
    </row>
    <row r="39" spans="1:195" x14ac:dyDescent="0.2">
      <c r="A39" s="31">
        <v>143.54000000000002</v>
      </c>
      <c r="B39" s="53" t="s">
        <v>4</v>
      </c>
      <c r="C39" s="8" t="s">
        <v>14</v>
      </c>
      <c r="D39" s="20">
        <f>D38+5/1440</f>
        <v>0.23472222222222178</v>
      </c>
      <c r="E39" s="20">
        <f t="shared" ref="E39:P39" si="80">E38+5/1440</f>
        <v>0.27638888888888885</v>
      </c>
      <c r="F39" s="20">
        <f t="shared" si="80"/>
        <v>0.31805555555555504</v>
      </c>
      <c r="G39" s="20">
        <f t="shared" si="80"/>
        <v>0.359722222222222</v>
      </c>
      <c r="H39" s="34">
        <f t="shared" si="80"/>
        <v>0.40138888888888807</v>
      </c>
      <c r="I39" s="20">
        <f t="shared" ref="I39" si="81">I38+5/1440</f>
        <v>0.44305555555555504</v>
      </c>
      <c r="J39" s="77" t="s">
        <v>26</v>
      </c>
      <c r="K39" s="20">
        <f>K38+5/1440</f>
        <v>0.81805555555555498</v>
      </c>
      <c r="L39" s="20">
        <f>L38+5/1440</f>
        <v>0.85972222222222205</v>
      </c>
      <c r="M39" s="20">
        <f>M38+5/1440</f>
        <v>0.90138888888888902</v>
      </c>
      <c r="N39" s="20">
        <f>N38+5/1440</f>
        <v>0.94305555555555542</v>
      </c>
      <c r="O39" s="20">
        <f>O38+5/1440</f>
        <v>0.98472222222222161</v>
      </c>
      <c r="P39" s="20">
        <f>P38+5/1440</f>
        <v>1.026388888888889</v>
      </c>
      <c r="Q39" s="8"/>
      <c r="R39" s="2"/>
      <c r="S39" s="2"/>
      <c r="T39" s="2"/>
      <c r="U39" s="2"/>
      <c r="V39" s="2"/>
    </row>
    <row r="40" spans="1:195" x14ac:dyDescent="0.2">
      <c r="A40" s="31">
        <v>148.45000000000002</v>
      </c>
      <c r="B40" s="53" t="s">
        <v>3</v>
      </c>
      <c r="C40" s="8" t="s">
        <v>14</v>
      </c>
      <c r="D40" s="20">
        <f>D39+4/1440</f>
        <v>0.23749999999999954</v>
      </c>
      <c r="E40" s="20">
        <f t="shared" ref="E40:P41" si="82">E39+4/1440</f>
        <v>0.27916666666666662</v>
      </c>
      <c r="F40" s="20">
        <f t="shared" si="82"/>
        <v>0.3208333333333328</v>
      </c>
      <c r="G40" s="20">
        <f t="shared" si="82"/>
        <v>0.36249999999999977</v>
      </c>
      <c r="H40" s="34">
        <f t="shared" si="82"/>
        <v>0.40416666666666584</v>
      </c>
      <c r="I40" s="20">
        <f t="shared" ref="I40" si="83">I39+4/1440</f>
        <v>0.4458333333333328</v>
      </c>
      <c r="J40" s="77"/>
      <c r="K40" s="20">
        <f>K39+4/1440</f>
        <v>0.82083333333333275</v>
      </c>
      <c r="L40" s="20">
        <f>L39+4/1440</f>
        <v>0.86249999999999982</v>
      </c>
      <c r="M40" s="20">
        <f>M39+4/1440</f>
        <v>0.90416666666666679</v>
      </c>
      <c r="N40" s="20">
        <f>N39+4/1440</f>
        <v>0.94583333333333319</v>
      </c>
      <c r="O40" s="20">
        <f>O39+4/1440</f>
        <v>0.98749999999999938</v>
      </c>
      <c r="P40" s="20">
        <f>P39+4/1440</f>
        <v>1.0291666666666668</v>
      </c>
      <c r="Q40" s="8"/>
      <c r="R40" s="2"/>
      <c r="S40" s="2"/>
      <c r="T40" s="2"/>
      <c r="U40" s="2"/>
      <c r="V40" s="2"/>
    </row>
    <row r="41" spans="1:195" x14ac:dyDescent="0.2">
      <c r="A41" s="31">
        <v>151.69000000000003</v>
      </c>
      <c r="B41" s="53" t="s">
        <v>2</v>
      </c>
      <c r="C41" s="8" t="s">
        <v>14</v>
      </c>
      <c r="D41" s="20">
        <f>D40+4/1440</f>
        <v>0.24027777777777731</v>
      </c>
      <c r="E41" s="20">
        <f t="shared" si="82"/>
        <v>0.28194444444444439</v>
      </c>
      <c r="F41" s="20">
        <f t="shared" si="82"/>
        <v>0.32361111111111057</v>
      </c>
      <c r="G41" s="20">
        <f t="shared" si="82"/>
        <v>0.36527777777777753</v>
      </c>
      <c r="H41" s="34">
        <f t="shared" si="82"/>
        <v>0.40694444444444361</v>
      </c>
      <c r="I41" s="20">
        <f t="shared" ref="I41" si="84">I40+4/1440</f>
        <v>0.44861111111111057</v>
      </c>
      <c r="J41" s="77" t="s">
        <v>32</v>
      </c>
      <c r="K41" s="20">
        <f>K40+4/1440</f>
        <v>0.82361111111111052</v>
      </c>
      <c r="L41" s="20">
        <f>L40+4/1440</f>
        <v>0.86527777777777759</v>
      </c>
      <c r="M41" s="20">
        <f>M40+4/1440</f>
        <v>0.90694444444444455</v>
      </c>
      <c r="N41" s="20">
        <f>N40+4/1440</f>
        <v>0.94861111111111096</v>
      </c>
      <c r="O41" s="20">
        <f>O40+4/1440</f>
        <v>0.99027777777777715</v>
      </c>
      <c r="P41" s="20">
        <f>P40+4/1440</f>
        <v>1.0319444444444446</v>
      </c>
      <c r="Q41" s="8"/>
      <c r="R41" s="2"/>
      <c r="S41" s="2"/>
      <c r="T41" s="2"/>
      <c r="U41" s="2"/>
      <c r="V41" s="2"/>
    </row>
    <row r="42" spans="1:195" x14ac:dyDescent="0.2">
      <c r="A42" s="31">
        <v>156.29000000000002</v>
      </c>
      <c r="B42" s="53" t="s">
        <v>1</v>
      </c>
      <c r="C42" s="8" t="s">
        <v>14</v>
      </c>
      <c r="D42" s="20">
        <f>D41+5/1440</f>
        <v>0.24374999999999952</v>
      </c>
      <c r="E42" s="20">
        <f t="shared" ref="E42:P42" si="85">E41+5/1440</f>
        <v>0.2854166666666666</v>
      </c>
      <c r="F42" s="20">
        <f t="shared" si="85"/>
        <v>0.32708333333333278</v>
      </c>
      <c r="G42" s="20">
        <f t="shared" si="85"/>
        <v>0.36874999999999974</v>
      </c>
      <c r="H42" s="34">
        <f t="shared" si="85"/>
        <v>0.41041666666666582</v>
      </c>
      <c r="I42" s="20">
        <f t="shared" ref="I42" si="86">I41+5/1440</f>
        <v>0.45208333333333278</v>
      </c>
      <c r="J42" s="78"/>
      <c r="K42" s="20">
        <f>K41+5/1440</f>
        <v>0.82708333333333273</v>
      </c>
      <c r="L42" s="20">
        <f>L41+5/1440</f>
        <v>0.8687499999999998</v>
      </c>
      <c r="M42" s="20">
        <f>M41+5/1440</f>
        <v>0.91041666666666676</v>
      </c>
      <c r="N42" s="20">
        <f>N41+5/1440</f>
        <v>0.95208333333333317</v>
      </c>
      <c r="O42" s="20">
        <f>O41+5/1440</f>
        <v>0.99374999999999936</v>
      </c>
      <c r="P42" s="20">
        <f>P41+5/1440</f>
        <v>1.0354166666666669</v>
      </c>
      <c r="Q42" s="8"/>
      <c r="R42" s="2"/>
      <c r="S42" s="2"/>
      <c r="T42" s="2"/>
      <c r="U42" s="2"/>
      <c r="V42" s="2"/>
    </row>
    <row r="43" spans="1:195" x14ac:dyDescent="0.2">
      <c r="A43" s="32">
        <v>161.89000000000004</v>
      </c>
      <c r="B43" s="7" t="s">
        <v>23</v>
      </c>
      <c r="C43" s="7" t="s">
        <v>16</v>
      </c>
      <c r="D43" s="24">
        <f>D42+5/1440</f>
        <v>0.24722222222222173</v>
      </c>
      <c r="E43" s="24">
        <f t="shared" ref="E43" si="87">E37+31/1440</f>
        <v>0.28888888888888886</v>
      </c>
      <c r="F43" s="24">
        <f>F37+31/1440</f>
        <v>0.33055555555555505</v>
      </c>
      <c r="G43" s="24">
        <f t="shared" ref="G43:H43" si="88">G37+31/1440</f>
        <v>0.37222222222222201</v>
      </c>
      <c r="H43" s="51">
        <f t="shared" si="88"/>
        <v>0.41388888888888808</v>
      </c>
      <c r="I43" s="24">
        <f t="shared" ref="I43" si="89">I37+31/1440</f>
        <v>0.45555555555555505</v>
      </c>
      <c r="J43" s="78"/>
      <c r="K43" s="24">
        <f t="shared" ref="K43" si="90">K37+31/1440</f>
        <v>0.83055555555555505</v>
      </c>
      <c r="L43" s="24">
        <f t="shared" ref="L43" si="91">L37+31/1440</f>
        <v>0.87222222222222212</v>
      </c>
      <c r="M43" s="24">
        <f t="shared" ref="M43" si="92">M37+31/1440</f>
        <v>0.91388888888888908</v>
      </c>
      <c r="N43" s="24">
        <f t="shared" ref="N43" si="93">N37+31/1440</f>
        <v>0.95555555555555549</v>
      </c>
      <c r="O43" s="24">
        <f t="shared" ref="O43:P43" si="94">O37+31/1440</f>
        <v>0.99722222222222168</v>
      </c>
      <c r="P43" s="24">
        <f t="shared" si="94"/>
        <v>1.038888888888889</v>
      </c>
      <c r="Q43" s="7"/>
    </row>
    <row r="44" spans="1:195" x14ac:dyDescent="0.2">
      <c r="A44" s="30">
        <v>161.89000000000004</v>
      </c>
      <c r="B44" s="27" t="s">
        <v>23</v>
      </c>
      <c r="C44" s="27" t="s">
        <v>14</v>
      </c>
      <c r="D44" s="20">
        <f>D43+2/1440</f>
        <v>0.24861111111111062</v>
      </c>
      <c r="E44" s="20">
        <f t="shared" ref="E44:F44" si="95">E43+2/1440</f>
        <v>0.29027777777777775</v>
      </c>
      <c r="F44" s="20">
        <f t="shared" si="95"/>
        <v>0.33194444444444393</v>
      </c>
      <c r="G44" s="20">
        <f t="shared" ref="G44:H44" si="96">G43+2/1440</f>
        <v>0.37361111111111089</v>
      </c>
      <c r="H44" s="20">
        <f t="shared" si="96"/>
        <v>0.41527777777777697</v>
      </c>
      <c r="I44" s="20">
        <f t="shared" ref="I44" si="97">I43+2/1440</f>
        <v>0.45694444444444393</v>
      </c>
      <c r="J44" s="73"/>
      <c r="K44" s="20">
        <f t="shared" ref="K44:M44" si="98">K43+2/1440</f>
        <v>0.83194444444444393</v>
      </c>
      <c r="L44" s="20">
        <f t="shared" si="98"/>
        <v>0.87361111111111101</v>
      </c>
      <c r="M44" s="20">
        <f t="shared" si="98"/>
        <v>0.91527777777777797</v>
      </c>
      <c r="N44" s="20">
        <f t="shared" ref="N44:O44" si="99">N43+2/1440</f>
        <v>0.95694444444444438</v>
      </c>
      <c r="O44" s="20">
        <f t="shared" si="99"/>
        <v>0.99861111111111056</v>
      </c>
      <c r="P44" s="18"/>
      <c r="Q44" s="15"/>
      <c r="R44" s="4"/>
      <c r="S44" s="4"/>
    </row>
    <row r="45" spans="1:195" x14ac:dyDescent="0.2">
      <c r="A45" s="31">
        <v>200.49000000000007</v>
      </c>
      <c r="B45" s="8" t="s">
        <v>8</v>
      </c>
      <c r="C45" s="8" t="s">
        <v>14</v>
      </c>
      <c r="D45" s="18">
        <f>D44+22/1440</f>
        <v>0.2638888888888884</v>
      </c>
      <c r="E45" s="18">
        <f>E44+22/1440</f>
        <v>0.30555555555555552</v>
      </c>
      <c r="F45" s="18">
        <f>F44+22/1440</f>
        <v>0.34722222222222171</v>
      </c>
      <c r="G45" s="18">
        <f t="shared" ref="G45:H45" si="100">G44+22/1440</f>
        <v>0.38888888888888867</v>
      </c>
      <c r="H45" s="18">
        <f t="shared" si="100"/>
        <v>0.43055555555555475</v>
      </c>
      <c r="I45" s="18">
        <f t="shared" ref="I45" si="101">I44+22/1440</f>
        <v>0.47222222222222171</v>
      </c>
      <c r="J45" s="73"/>
      <c r="K45" s="18">
        <f t="shared" ref="K45" si="102">K44+22/1440</f>
        <v>0.84722222222222165</v>
      </c>
      <c r="L45" s="18">
        <f t="shared" ref="L45" si="103">L44+22/1440</f>
        <v>0.88888888888888873</v>
      </c>
      <c r="M45" s="18">
        <f t="shared" ref="M45" si="104">M44+22/1440</f>
        <v>0.93055555555555569</v>
      </c>
      <c r="N45" s="18">
        <f t="shared" ref="N45" si="105">N44+22/1440</f>
        <v>0.9722222222222221</v>
      </c>
      <c r="O45" s="18">
        <f t="shared" ref="O45" si="106">O44+22/1440</f>
        <v>1.0138888888888884</v>
      </c>
      <c r="P45" s="18"/>
      <c r="Q45" s="8"/>
      <c r="R45" s="4"/>
      <c r="S45" s="4"/>
    </row>
    <row r="46" spans="1:195" x14ac:dyDescent="0.2">
      <c r="A46" s="32">
        <v>213.49000000000007</v>
      </c>
      <c r="B46" s="7" t="s">
        <v>12</v>
      </c>
      <c r="C46" s="7" t="s">
        <v>16</v>
      </c>
      <c r="D46" s="28">
        <f t="shared" ref="D46:F46" si="107">D45+9/1440</f>
        <v>0.27013888888888837</v>
      </c>
      <c r="E46" s="28">
        <f t="shared" si="107"/>
        <v>0.3118055555555555</v>
      </c>
      <c r="F46" s="28">
        <f t="shared" si="107"/>
        <v>0.35347222222222169</v>
      </c>
      <c r="G46" s="28">
        <f t="shared" ref="G46:H46" si="108">G45+9/1440</f>
        <v>0.39513888888888865</v>
      </c>
      <c r="H46" s="28">
        <f t="shared" si="108"/>
        <v>0.43680555555555473</v>
      </c>
      <c r="I46" s="28">
        <f t="shared" ref="I46" si="109">I45+9/1440</f>
        <v>0.47847222222222169</v>
      </c>
      <c r="J46" s="74"/>
      <c r="K46" s="28">
        <f t="shared" ref="K46:M46" si="110">K45+9/1440</f>
        <v>0.85347222222222163</v>
      </c>
      <c r="L46" s="28">
        <f t="shared" si="110"/>
        <v>0.89513888888888871</v>
      </c>
      <c r="M46" s="28">
        <f t="shared" si="110"/>
        <v>0.93680555555555567</v>
      </c>
      <c r="N46" s="28">
        <f t="shared" ref="N46:O46" si="111">N45+9/1440</f>
        <v>0.97847222222222208</v>
      </c>
      <c r="O46" s="28">
        <f t="shared" si="111"/>
        <v>1.0201388888888885</v>
      </c>
      <c r="P46" s="28"/>
      <c r="Q46" s="7"/>
    </row>
    <row r="47" spans="1:195" x14ac:dyDescent="0.2">
      <c r="B47" s="4"/>
      <c r="C47" s="4"/>
      <c r="D47" s="11"/>
      <c r="E47" s="11"/>
      <c r="F47" s="12"/>
      <c r="G47" s="12"/>
      <c r="H47" s="9"/>
      <c r="I47" s="9"/>
      <c r="J47" s="9"/>
      <c r="K47" s="9"/>
      <c r="L47" s="9"/>
      <c r="M47" s="9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</row>
  </sheetData>
  <phoneticPr fontId="0" type="noConversion"/>
  <printOptions horizontalCentered="1" gridLines="1" gridLinesSet="0"/>
  <pageMargins left="0.19685039370078741" right="0.19685039370078741" top="1.5748031496062993" bottom="0.39370078740157483" header="0.82677165354330717" footer="0.19685039370078741"/>
  <pageSetup paperSize="8" scale="72" fitToHeight="0" orientation="portrait" r:id="rId1"/>
  <headerFooter alignWithMargins="0">
    <oddHeader>&amp;LMaas-Wupper-Express&amp;C&amp;"Arial,Fett"&amp;KFF0000ENTWURF - Die Fahrpläne sind mit den Infrastrukturbetreibern
DB Netz und ProRail noch nicht final abgestimmt!&amp;"Arial,Standard"&amp;K000000
 &amp;RLB 1, Anhang 1 – Fahrplan und Kapazitäten RE 13, Betriebsstufe 1</oddHeader>
    <oddFooter>&amp;LStand: 12.06.2020&amp;CSeite &amp;P von &amp;N Seiten&amp;RSonn- und Feiertag</oddFooter>
  </headerFooter>
  <rowBreaks count="1" manualBreakCount="1">
    <brk id="24" max="16383" man="1"/>
  </rowBreaks>
  <ignoredErrors>
    <ignoredError sqref="D14:H14 J14:Q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DRGL RE13</vt:lpstr>
      <vt:lpstr>'DRGL RE13'!Afdruktitels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Musterfpl.</dc:title>
  <dc:creator>Jilg, Markus;Uekermann, Ralf</dc:creator>
  <cp:lastModifiedBy>privat</cp:lastModifiedBy>
  <cp:lastPrinted>2020-06-09T08:20:49Z</cp:lastPrinted>
  <dcterms:created xsi:type="dcterms:W3CDTF">1997-11-26T08:49:31Z</dcterms:created>
  <dcterms:modified xsi:type="dcterms:W3CDTF">2021-04-19T09:42:12Z</dcterms:modified>
</cp:coreProperties>
</file>